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jármálasvið\Uppgjör - Samstæða\Skýringar\2018 - Árshlutauppgjör\12 2018\Samanb. 2017 uppfærður án Valitor\Gögn á netið\"/>
    </mc:Choice>
  </mc:AlternateContent>
  <bookViews>
    <workbookView xWindow="0" yWindow="0" windowWidth="25200" windowHeight="125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1" l="1"/>
  <c r="O45" i="1"/>
  <c r="O48" i="1" s="1"/>
  <c r="O50" i="1" s="1"/>
  <c r="O52" i="1" s="1"/>
  <c r="N45" i="1"/>
  <c r="G45" i="1"/>
  <c r="F45" i="1"/>
  <c r="E45" i="1"/>
  <c r="E48" i="1" s="1"/>
  <c r="E50" i="1" s="1"/>
  <c r="E52" i="1" s="1"/>
  <c r="D45" i="1"/>
  <c r="N42" i="1"/>
  <c r="N48" i="1" s="1"/>
  <c r="N50" i="1" s="1"/>
  <c r="N52" i="1" s="1"/>
  <c r="D42" i="1"/>
  <c r="D48" i="1" s="1"/>
  <c r="D50" i="1" s="1"/>
  <c r="D52" i="1" s="1"/>
  <c r="P41" i="1"/>
  <c r="O41" i="1"/>
  <c r="N41" i="1"/>
  <c r="G41" i="1"/>
  <c r="F41" i="1"/>
  <c r="E41" i="1"/>
  <c r="D41" i="1"/>
  <c r="P36" i="1"/>
  <c r="O36" i="1"/>
  <c r="N36" i="1"/>
  <c r="G36" i="1"/>
  <c r="F36" i="1"/>
  <c r="E36" i="1"/>
  <c r="D36" i="1"/>
  <c r="P33" i="1"/>
  <c r="P42" i="1" s="1"/>
  <c r="P48" i="1" s="1"/>
  <c r="P50" i="1" s="1"/>
  <c r="P52" i="1" s="1"/>
  <c r="O33" i="1"/>
  <c r="O42" i="1" s="1"/>
  <c r="N33" i="1"/>
  <c r="G33" i="1"/>
  <c r="G42" i="1" s="1"/>
  <c r="F33" i="1"/>
  <c r="F42" i="1" s="1"/>
  <c r="F48" i="1" s="1"/>
  <c r="F50" i="1" s="1"/>
  <c r="F52" i="1" s="1"/>
  <c r="E33" i="1"/>
  <c r="E42" i="1" s="1"/>
  <c r="D33" i="1"/>
  <c r="R24" i="1"/>
  <c r="I24" i="1"/>
  <c r="R22" i="1"/>
  <c r="I22" i="1"/>
  <c r="R20" i="1"/>
  <c r="I20" i="1"/>
  <c r="R19" i="1"/>
  <c r="I19" i="1"/>
  <c r="R17" i="1"/>
  <c r="I17" i="1"/>
  <c r="R16" i="1"/>
  <c r="R18" i="1" s="1"/>
  <c r="I16" i="1"/>
  <c r="I18" i="1" s="1"/>
  <c r="R13" i="1"/>
  <c r="I13" i="1"/>
  <c r="R12" i="1"/>
  <c r="I12" i="1"/>
  <c r="R11" i="1"/>
  <c r="I11" i="1"/>
  <c r="R10" i="1"/>
  <c r="R14" i="1" s="1"/>
  <c r="I10" i="1"/>
  <c r="I14" i="1" s="1"/>
  <c r="I9" i="1"/>
  <c r="I15" i="1" s="1"/>
  <c r="R8" i="1"/>
  <c r="I8" i="1"/>
  <c r="R7" i="1"/>
  <c r="R9" i="1" s="1"/>
  <c r="I7" i="1"/>
  <c r="I6" i="1"/>
  <c r="R5" i="1"/>
  <c r="I5" i="1"/>
  <c r="R4" i="1"/>
  <c r="R6" i="1" s="1"/>
  <c r="R15" i="1" s="1"/>
  <c r="I4" i="1"/>
  <c r="I21" i="1" l="1"/>
  <c r="I23" i="1" s="1"/>
  <c r="I25" i="1" s="1"/>
  <c r="R21" i="1"/>
  <c r="R23" i="1" s="1"/>
  <c r="R25" i="1" s="1"/>
  <c r="G48" i="1"/>
  <c r="G50" i="1" s="1"/>
  <c r="G52" i="1" s="1"/>
</calcChain>
</file>

<file path=xl/sharedStrings.xml><?xml version="1.0" encoding="utf-8"?>
<sst xmlns="http://schemas.openxmlformats.org/spreadsheetml/2006/main" count="112" uniqueCount="34">
  <si>
    <t>Consolidated Income Statement 2017 - restated</t>
  </si>
  <si>
    <t>Consolidated Income Statement for 9M 2018 - restated</t>
  </si>
  <si>
    <t>Q1 2017</t>
  </si>
  <si>
    <t>Q2 2017</t>
  </si>
  <si>
    <t>Q3 2017</t>
  </si>
  <si>
    <t>Q4 2017</t>
  </si>
  <si>
    <t>Q1 2018</t>
  </si>
  <si>
    <t>Q2 2018</t>
  </si>
  <si>
    <t>Q3 2018</t>
  </si>
  <si>
    <t>9M 2018</t>
  </si>
  <si>
    <t>Interest income</t>
  </si>
  <si>
    <t>Interest expense</t>
  </si>
  <si>
    <t>Net interest income</t>
  </si>
  <si>
    <t>Fee and commission income</t>
  </si>
  <si>
    <t xml:space="preserve"> </t>
  </si>
  <si>
    <t>Fee and commission expense</t>
  </si>
  <si>
    <t>Net fee and commission income</t>
  </si>
  <si>
    <t>Net financial income</t>
  </si>
  <si>
    <t>Net insurance income</t>
  </si>
  <si>
    <t>Share of profit of associates and net impairment</t>
  </si>
  <si>
    <t>Other operating income</t>
  </si>
  <si>
    <t>Operating income</t>
  </si>
  <si>
    <t>Salaries and related expense</t>
  </si>
  <si>
    <t>Other operating expense</t>
  </si>
  <si>
    <t>Operating expense</t>
  </si>
  <si>
    <t>Bank levy</t>
  </si>
  <si>
    <t>Net impairment</t>
  </si>
  <si>
    <t>Earnings before tax</t>
  </si>
  <si>
    <t>Income tax expense</t>
  </si>
  <si>
    <t>Net earnings from continuing operations</t>
  </si>
  <si>
    <t>Discontinued operations, net of tax</t>
  </si>
  <si>
    <t>Net earnings</t>
  </si>
  <si>
    <t>Consolidated Income Statement 2017 - published</t>
  </si>
  <si>
    <t>Consolidated Income Statement for 9M 2018 -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</si>
</sst>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@*."/>
    <numFmt numFmtId="165" formatCode="#,##0\ ;\(#,##0\);&quot;-&quot;\ "/>
  </numFmts>
  <fonts count="7" x14ac:knownFonts="1">
    <font>
      <sz val="11"/>
      <color theme="1"/>
      <name val="Calibri"/>
      <family val="2"/>
      <scheme val="minor"/>
    </font>
    <font>
      <b/>
      <sz val="14"/>
      <color rgb="FF0B45E6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.5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horizontal="left"/>
    </xf>
    <xf numFmtId="165" fontId="4" fillId="0" borderId="0">
      <alignment horizontal="right"/>
    </xf>
    <xf numFmtId="165" fontId="4" fillId="0" borderId="1">
      <alignment horizontal="right"/>
    </xf>
  </cellStyleXfs>
  <cellXfs count="2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/>
    <xf numFmtId="165" fontId="5" fillId="0" borderId="0" xfId="2" applyFont="1" applyFill="1">
      <alignment horizontal="right"/>
    </xf>
    <xf numFmtId="165" fontId="2" fillId="0" borderId="0" xfId="0" applyNumberFormat="1" applyFont="1"/>
    <xf numFmtId="165" fontId="5" fillId="0" borderId="1" xfId="3" applyFont="1" applyFill="1">
      <alignment horizontal="right"/>
    </xf>
    <xf numFmtId="0" fontId="6" fillId="0" borderId="0" xfId="0" applyFont="1"/>
    <xf numFmtId="165" fontId="3" fillId="0" borderId="1" xfId="3" applyFont="1" applyFill="1">
      <alignment horizontal="right"/>
    </xf>
    <xf numFmtId="165" fontId="3" fillId="0" borderId="0" xfId="2" applyFont="1" applyFill="1">
      <alignment horizontal="right"/>
    </xf>
    <xf numFmtId="165" fontId="5" fillId="0" borderId="0" xfId="3" applyFont="1" applyFill="1" applyBorder="1">
      <alignment horizontal="right"/>
    </xf>
    <xf numFmtId="165" fontId="5" fillId="2" borderId="1" xfId="3" applyFont="1" applyFill="1">
      <alignment horizontal="right"/>
    </xf>
    <xf numFmtId="165" fontId="3" fillId="0" borderId="0" xfId="3" applyFont="1" applyFill="1" applyBorder="1">
      <alignment horizontal="right"/>
    </xf>
    <xf numFmtId="165" fontId="5" fillId="2" borderId="0" xfId="2" applyFont="1" applyFill="1">
      <alignment horizontal="right"/>
    </xf>
    <xf numFmtId="165" fontId="3" fillId="2" borderId="1" xfId="3" applyFont="1" applyFill="1">
      <alignment horizontal="right"/>
    </xf>
    <xf numFmtId="165" fontId="3" fillId="2" borderId="0" xfId="2" applyFont="1" applyFill="1">
      <alignment horizontal="right"/>
    </xf>
    <xf numFmtId="165" fontId="5" fillId="2" borderId="0" xfId="3" applyFont="1" applyFill="1" applyBorder="1">
      <alignment horizontal="right"/>
    </xf>
    <xf numFmtId="164" fontId="6" fillId="0" borderId="0" xfId="0" applyNumberFormat="1" applyFont="1" applyAlignment="1">
      <alignment horizontal="left"/>
    </xf>
    <xf numFmtId="165" fontId="3" fillId="0" borderId="2" xfId="2" applyFont="1" applyFill="1" applyBorder="1">
      <alignment horizontal="right"/>
    </xf>
  </cellXfs>
  <cellStyles count="4">
    <cellStyle name="Fjárhæð" xfId="2"/>
    <cellStyle name="Fjárhæð með línu" xfId="3"/>
    <cellStyle name="Haus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showGridLines="0" tabSelected="1" workbookViewId="0">
      <selection activeCell="C19" sqref="C19"/>
    </sheetView>
  </sheetViews>
  <sheetFormatPr defaultRowHeight="11.25" x14ac:dyDescent="0.2"/>
  <cols>
    <col min="1" max="1" width="1.42578125" style="2" customWidth="1"/>
    <col min="2" max="2" width="36.28515625" style="2" customWidth="1"/>
    <col min="3" max="3" width="2.140625" style="2" customWidth="1"/>
    <col min="4" max="7" width="9" style="2" customWidth="1"/>
    <col min="8" max="8" width="2.140625" style="2" customWidth="1"/>
    <col min="9" max="9" width="9" style="2" customWidth="1"/>
    <col min="10" max="10" width="11.5703125" style="2" hidden="1" customWidth="1"/>
    <col min="11" max="11" width="1.42578125" style="2" customWidth="1"/>
    <col min="12" max="12" width="36.28515625" style="2" customWidth="1"/>
    <col min="13" max="13" width="2.140625" style="2" customWidth="1"/>
    <col min="14" max="16" width="9" style="2" customWidth="1"/>
    <col min="17" max="17" width="2.140625" style="2" customWidth="1"/>
    <col min="18" max="18" width="9" style="2" customWidth="1"/>
    <col min="19" max="16384" width="9.140625" style="2"/>
  </cols>
  <sheetData>
    <row r="1" spans="1:19" ht="18" x14ac:dyDescent="0.25">
      <c r="A1" s="1" t="s">
        <v>0</v>
      </c>
      <c r="K1" s="1" t="s">
        <v>1</v>
      </c>
    </row>
    <row r="2" spans="1:19" ht="12" customHeight="1" x14ac:dyDescent="0.25">
      <c r="A2" s="1"/>
      <c r="K2" s="1"/>
    </row>
    <row r="3" spans="1:19" ht="12" customHeight="1" x14ac:dyDescent="0.2">
      <c r="D3" s="3" t="s">
        <v>2</v>
      </c>
      <c r="E3" s="3" t="s">
        <v>3</v>
      </c>
      <c r="F3" s="3" t="s">
        <v>4</v>
      </c>
      <c r="G3" s="3" t="s">
        <v>5</v>
      </c>
      <c r="I3" s="3">
        <v>2017</v>
      </c>
      <c r="N3" s="3" t="s">
        <v>6</v>
      </c>
      <c r="O3" s="3" t="s">
        <v>7</v>
      </c>
      <c r="P3" s="3" t="s">
        <v>8</v>
      </c>
      <c r="R3" s="3" t="s">
        <v>9</v>
      </c>
    </row>
    <row r="4" spans="1:19" ht="12" customHeight="1" x14ac:dyDescent="0.2">
      <c r="B4" s="4" t="s">
        <v>10</v>
      </c>
      <c r="D4" s="5">
        <v>13422</v>
      </c>
      <c r="E4" s="5">
        <v>15862</v>
      </c>
      <c r="F4" s="5">
        <v>13199</v>
      </c>
      <c r="G4" s="5">
        <v>13545</v>
      </c>
      <c r="I4" s="5">
        <f>SUM(D4:G4)</f>
        <v>56028</v>
      </c>
      <c r="J4" s="6"/>
      <c r="L4" s="4" t="s">
        <v>10</v>
      </c>
      <c r="N4" s="5">
        <v>14044</v>
      </c>
      <c r="O4" s="5">
        <v>13990</v>
      </c>
      <c r="P4" s="5">
        <v>14933</v>
      </c>
      <c r="R4" s="5">
        <f>SUM(N4:P4)</f>
        <v>42967</v>
      </c>
      <c r="S4" s="6"/>
    </row>
    <row r="5" spans="1:19" ht="12" customHeight="1" x14ac:dyDescent="0.2">
      <c r="B5" s="4" t="s">
        <v>11</v>
      </c>
      <c r="D5" s="7">
        <v>-6518</v>
      </c>
      <c r="E5" s="7">
        <v>-7942</v>
      </c>
      <c r="F5" s="7">
        <v>-6166</v>
      </c>
      <c r="G5" s="7">
        <v>-6481</v>
      </c>
      <c r="I5" s="7">
        <f t="shared" ref="I5:I13" si="0">SUM(D5:G5)</f>
        <v>-27107</v>
      </c>
      <c r="J5" s="6"/>
      <c r="L5" s="4" t="s">
        <v>11</v>
      </c>
      <c r="N5" s="7">
        <v>-7217</v>
      </c>
      <c r="O5" s="7">
        <v>-6676</v>
      </c>
      <c r="P5" s="7">
        <v>-7724</v>
      </c>
      <c r="R5" s="7">
        <f>SUM(N5:P5)</f>
        <v>-21617</v>
      </c>
      <c r="S5" s="6"/>
    </row>
    <row r="6" spans="1:19" s="8" customFormat="1" ht="12" customHeight="1" x14ac:dyDescent="0.2">
      <c r="A6" s="18" t="s">
        <v>12</v>
      </c>
      <c r="B6" s="18"/>
      <c r="D6" s="9">
        <v>6904</v>
      </c>
      <c r="E6" s="9">
        <v>7920</v>
      </c>
      <c r="F6" s="9">
        <v>7033</v>
      </c>
      <c r="G6" s="9">
        <v>7064</v>
      </c>
      <c r="H6" s="2"/>
      <c r="I6" s="9">
        <f t="shared" si="0"/>
        <v>28921</v>
      </c>
      <c r="J6" s="6"/>
      <c r="K6" s="18" t="s">
        <v>12</v>
      </c>
      <c r="L6" s="18"/>
      <c r="N6" s="9">
        <v>6827</v>
      </c>
      <c r="O6" s="9">
        <v>7314</v>
      </c>
      <c r="P6" s="9">
        <v>7209</v>
      </c>
      <c r="Q6" s="2"/>
      <c r="R6" s="9">
        <f>+R4+R5</f>
        <v>21350</v>
      </c>
      <c r="S6" s="6"/>
    </row>
    <row r="7" spans="1:19" ht="12" customHeight="1" x14ac:dyDescent="0.2">
      <c r="B7" s="4" t="s">
        <v>13</v>
      </c>
      <c r="D7" s="5">
        <v>2508</v>
      </c>
      <c r="E7" s="5">
        <v>2793</v>
      </c>
      <c r="F7" s="5">
        <v>2843</v>
      </c>
      <c r="G7" s="5">
        <v>3475</v>
      </c>
      <c r="I7" s="5">
        <f t="shared" si="0"/>
        <v>11619</v>
      </c>
      <c r="J7" s="6"/>
      <c r="L7" s="4" t="s">
        <v>13</v>
      </c>
      <c r="N7" s="5">
        <v>2575</v>
      </c>
      <c r="O7" s="5">
        <v>3028</v>
      </c>
      <c r="P7" s="5">
        <v>2990.5</v>
      </c>
      <c r="R7" s="5">
        <f>SUM(N7:P7)</f>
        <v>8593.5</v>
      </c>
      <c r="S7" s="6"/>
    </row>
    <row r="8" spans="1:19" ht="12" customHeight="1" x14ac:dyDescent="0.2">
      <c r="A8" s="2" t="s">
        <v>14</v>
      </c>
      <c r="B8" s="4" t="s">
        <v>15</v>
      </c>
      <c r="D8" s="7">
        <v>-310</v>
      </c>
      <c r="E8" s="7">
        <v>-383</v>
      </c>
      <c r="F8" s="7">
        <v>-364</v>
      </c>
      <c r="G8" s="7">
        <v>-351</v>
      </c>
      <c r="I8" s="7">
        <f t="shared" si="0"/>
        <v>-1408</v>
      </c>
      <c r="J8" s="6"/>
      <c r="K8" s="2" t="s">
        <v>14</v>
      </c>
      <c r="L8" s="4" t="s">
        <v>15</v>
      </c>
      <c r="N8" s="7">
        <v>-370</v>
      </c>
      <c r="O8" s="7">
        <v>-316</v>
      </c>
      <c r="P8" s="7">
        <v>-304</v>
      </c>
      <c r="R8" s="7">
        <f>SUM(N8:P8)</f>
        <v>-990</v>
      </c>
      <c r="S8" s="6"/>
    </row>
    <row r="9" spans="1:19" s="8" customFormat="1" ht="12" customHeight="1" x14ac:dyDescent="0.2">
      <c r="A9" s="18" t="s">
        <v>16</v>
      </c>
      <c r="B9" s="18"/>
      <c r="D9" s="9">
        <v>2198</v>
      </c>
      <c r="E9" s="9">
        <v>2410</v>
      </c>
      <c r="F9" s="9">
        <v>2479</v>
      </c>
      <c r="G9" s="9">
        <v>3124</v>
      </c>
      <c r="H9" s="2"/>
      <c r="I9" s="9">
        <f t="shared" si="0"/>
        <v>10211</v>
      </c>
      <c r="J9" s="6"/>
      <c r="K9" s="18" t="s">
        <v>16</v>
      </c>
      <c r="L9" s="18"/>
      <c r="N9" s="9">
        <v>2205</v>
      </c>
      <c r="O9" s="9">
        <v>2712</v>
      </c>
      <c r="P9" s="9">
        <v>2686.5</v>
      </c>
      <c r="Q9" s="2"/>
      <c r="R9" s="9">
        <f>+R7+R8</f>
        <v>7603.5</v>
      </c>
      <c r="S9" s="6"/>
    </row>
    <row r="10" spans="1:19" ht="12" customHeight="1" x14ac:dyDescent="0.2">
      <c r="B10" s="4" t="s">
        <v>17</v>
      </c>
      <c r="D10" s="5">
        <v>1433</v>
      </c>
      <c r="E10" s="5">
        <v>1744</v>
      </c>
      <c r="F10" s="5">
        <v>-687</v>
      </c>
      <c r="G10" s="5">
        <v>1555</v>
      </c>
      <c r="I10" s="5">
        <f t="shared" si="0"/>
        <v>4045</v>
      </c>
      <c r="J10" s="6"/>
      <c r="L10" s="4" t="s">
        <v>17</v>
      </c>
      <c r="N10" s="5">
        <v>1387</v>
      </c>
      <c r="O10" s="5">
        <v>1119</v>
      </c>
      <c r="P10" s="5">
        <v>569.5</v>
      </c>
      <c r="R10" s="5">
        <f>SUM(N10:P10)</f>
        <v>3075.5</v>
      </c>
      <c r="S10" s="6"/>
    </row>
    <row r="11" spans="1:19" ht="12" customHeight="1" x14ac:dyDescent="0.2">
      <c r="B11" s="4" t="s">
        <v>18</v>
      </c>
      <c r="D11" s="5">
        <v>447</v>
      </c>
      <c r="E11" s="5">
        <v>606</v>
      </c>
      <c r="F11" s="5">
        <v>716</v>
      </c>
      <c r="G11" s="5">
        <v>324</v>
      </c>
      <c r="I11" s="5">
        <f t="shared" si="0"/>
        <v>2093</v>
      </c>
      <c r="J11" s="6"/>
      <c r="L11" s="4" t="s">
        <v>18</v>
      </c>
      <c r="N11" s="5">
        <v>143</v>
      </c>
      <c r="O11" s="5">
        <v>758</v>
      </c>
      <c r="P11" s="5">
        <v>984</v>
      </c>
      <c r="R11" s="5">
        <f>SUM(N11:P11)</f>
        <v>1885</v>
      </c>
      <c r="S11" s="6"/>
    </row>
    <row r="12" spans="1:19" ht="12" customHeight="1" x14ac:dyDescent="0.2">
      <c r="B12" s="4" t="s">
        <v>19</v>
      </c>
      <c r="D12" s="5">
        <v>-34</v>
      </c>
      <c r="E12" s="5">
        <v>-900</v>
      </c>
      <c r="F12" s="5">
        <v>17</v>
      </c>
      <c r="G12" s="5">
        <v>-10</v>
      </c>
      <c r="I12" s="5">
        <f t="shared" si="0"/>
        <v>-927</v>
      </c>
      <c r="J12" s="6"/>
      <c r="L12" s="4" t="s">
        <v>19</v>
      </c>
      <c r="N12" s="5">
        <v>-20</v>
      </c>
      <c r="O12" s="5">
        <v>2</v>
      </c>
      <c r="P12" s="5">
        <v>34</v>
      </c>
      <c r="R12" s="5">
        <f>SUM(N12:P12)</f>
        <v>16</v>
      </c>
      <c r="S12" s="6"/>
    </row>
    <row r="13" spans="1:19" ht="12" customHeight="1" x14ac:dyDescent="0.2">
      <c r="B13" s="4" t="s">
        <v>20</v>
      </c>
      <c r="D13" s="7">
        <v>456</v>
      </c>
      <c r="E13" s="7">
        <v>1629</v>
      </c>
      <c r="F13" s="7">
        <v>345</v>
      </c>
      <c r="G13" s="7">
        <v>90</v>
      </c>
      <c r="I13" s="7">
        <f t="shared" si="0"/>
        <v>2520</v>
      </c>
      <c r="J13" s="6"/>
      <c r="L13" s="4" t="s">
        <v>20</v>
      </c>
      <c r="N13" s="7">
        <v>268</v>
      </c>
      <c r="O13" s="7">
        <v>600</v>
      </c>
      <c r="P13" s="7">
        <v>422</v>
      </c>
      <c r="R13" s="7">
        <f>SUM(N13:P13)</f>
        <v>1290</v>
      </c>
      <c r="S13" s="6"/>
    </row>
    <row r="14" spans="1:19" ht="12" customHeight="1" x14ac:dyDescent="0.2">
      <c r="A14" s="18" t="s">
        <v>20</v>
      </c>
      <c r="B14" s="18"/>
      <c r="D14" s="7">
        <v>2302</v>
      </c>
      <c r="E14" s="7">
        <v>3079</v>
      </c>
      <c r="F14" s="7">
        <v>391</v>
      </c>
      <c r="G14" s="7">
        <v>1959</v>
      </c>
      <c r="I14" s="7">
        <f t="shared" ref="I14" si="1">+I10+I11+I12+I13</f>
        <v>7731</v>
      </c>
      <c r="J14" s="6"/>
      <c r="K14" s="18" t="s">
        <v>20</v>
      </c>
      <c r="L14" s="18"/>
      <c r="N14" s="9">
        <v>1778</v>
      </c>
      <c r="O14" s="9">
        <v>2479</v>
      </c>
      <c r="P14" s="9">
        <v>2009.5</v>
      </c>
      <c r="R14" s="9">
        <f>+R10+R11+R12+R13</f>
        <v>6266.5</v>
      </c>
      <c r="S14" s="6"/>
    </row>
    <row r="15" spans="1:19" s="8" customFormat="1" ht="12" customHeight="1" x14ac:dyDescent="0.2">
      <c r="A15" s="18" t="s">
        <v>21</v>
      </c>
      <c r="B15" s="18"/>
      <c r="D15" s="10">
        <v>11404</v>
      </c>
      <c r="E15" s="10">
        <v>13409</v>
      </c>
      <c r="F15" s="10">
        <v>9903</v>
      </c>
      <c r="G15" s="10">
        <v>12147</v>
      </c>
      <c r="H15" s="2"/>
      <c r="I15" s="10">
        <f t="shared" ref="I15" si="2">+I6+I9+I14</f>
        <v>46863</v>
      </c>
      <c r="J15" s="6"/>
      <c r="K15" s="18" t="s">
        <v>21</v>
      </c>
      <c r="L15" s="18"/>
      <c r="N15" s="10">
        <v>10810</v>
      </c>
      <c r="O15" s="10">
        <v>12505</v>
      </c>
      <c r="P15" s="10">
        <v>11905</v>
      </c>
      <c r="Q15" s="2"/>
      <c r="R15" s="10">
        <f>+R6+R9+R14</f>
        <v>35220</v>
      </c>
      <c r="S15" s="6"/>
    </row>
    <row r="16" spans="1:19" ht="12" customHeight="1" x14ac:dyDescent="0.2">
      <c r="B16" s="4" t="s">
        <v>22</v>
      </c>
      <c r="D16" s="5">
        <v>-3437</v>
      </c>
      <c r="E16" s="5">
        <v>-3650</v>
      </c>
      <c r="F16" s="5">
        <v>-3054</v>
      </c>
      <c r="G16" s="5">
        <v>-3461</v>
      </c>
      <c r="I16" s="5">
        <f>SUM(D16:G16)</f>
        <v>-13602</v>
      </c>
      <c r="J16" s="6"/>
      <c r="L16" s="4" t="s">
        <v>22</v>
      </c>
      <c r="N16" s="5">
        <v>-3616</v>
      </c>
      <c r="O16" s="5">
        <v>-3949</v>
      </c>
      <c r="P16" s="5">
        <v>-3129</v>
      </c>
      <c r="R16" s="5">
        <f>SUM(N16:P16)</f>
        <v>-10694</v>
      </c>
      <c r="S16" s="6"/>
    </row>
    <row r="17" spans="1:19" ht="12" customHeight="1" x14ac:dyDescent="0.2">
      <c r="B17" s="4" t="s">
        <v>23</v>
      </c>
      <c r="D17" s="7">
        <v>-3041</v>
      </c>
      <c r="E17" s="7">
        <v>-391</v>
      </c>
      <c r="F17" s="7">
        <v>-2877</v>
      </c>
      <c r="G17" s="7">
        <v>-2982</v>
      </c>
      <c r="I17" s="7">
        <f>SUM(D17:G17)</f>
        <v>-9291</v>
      </c>
      <c r="J17" s="6"/>
      <c r="L17" s="4" t="s">
        <v>23</v>
      </c>
      <c r="N17" s="7">
        <v>-3143</v>
      </c>
      <c r="O17" s="7">
        <v>-2978</v>
      </c>
      <c r="P17" s="7">
        <v>-2864</v>
      </c>
      <c r="R17" s="7">
        <f>SUM(N17:P17)</f>
        <v>-8985</v>
      </c>
      <c r="S17" s="6"/>
    </row>
    <row r="18" spans="1:19" ht="12" customHeight="1" x14ac:dyDescent="0.2">
      <c r="A18" s="18" t="s">
        <v>24</v>
      </c>
      <c r="B18" s="18"/>
      <c r="D18" s="19">
        <v>-6478</v>
      </c>
      <c r="E18" s="19">
        <v>-4041</v>
      </c>
      <c r="F18" s="19">
        <v>-5931</v>
      </c>
      <c r="G18" s="19">
        <v>-6443</v>
      </c>
      <c r="I18" s="19">
        <f t="shared" ref="I18" si="3">+I16+I17</f>
        <v>-22893</v>
      </c>
      <c r="J18" s="6"/>
      <c r="K18" s="18" t="s">
        <v>24</v>
      </c>
      <c r="L18" s="18"/>
      <c r="N18" s="19">
        <v>-6759</v>
      </c>
      <c r="O18" s="19">
        <v>-6927</v>
      </c>
      <c r="P18" s="19">
        <v>-5993</v>
      </c>
      <c r="R18" s="19">
        <f>+R16+R17</f>
        <v>-19679</v>
      </c>
      <c r="S18" s="6"/>
    </row>
    <row r="19" spans="1:19" ht="12" customHeight="1" x14ac:dyDescent="0.2">
      <c r="B19" s="4" t="s">
        <v>25</v>
      </c>
      <c r="D19" s="11">
        <v>-797</v>
      </c>
      <c r="E19" s="11">
        <v>-777</v>
      </c>
      <c r="F19" s="11">
        <v>-814</v>
      </c>
      <c r="G19" s="11">
        <v>-784</v>
      </c>
      <c r="I19" s="11">
        <f>SUM(D19:G19)</f>
        <v>-3172</v>
      </c>
      <c r="J19" s="6"/>
      <c r="L19" s="4" t="s">
        <v>25</v>
      </c>
      <c r="N19" s="11">
        <v>-804</v>
      </c>
      <c r="O19" s="11">
        <v>-879</v>
      </c>
      <c r="P19" s="11">
        <v>-937.5</v>
      </c>
      <c r="R19" s="11">
        <f>SUM(N19:P19)</f>
        <v>-2620.5</v>
      </c>
      <c r="S19" s="6"/>
    </row>
    <row r="20" spans="1:19" ht="12" customHeight="1" x14ac:dyDescent="0.2">
      <c r="B20" s="4" t="s">
        <v>26</v>
      </c>
      <c r="D20" s="7">
        <v>907</v>
      </c>
      <c r="E20" s="7">
        <v>401</v>
      </c>
      <c r="F20" s="7">
        <v>-2500</v>
      </c>
      <c r="G20" s="7">
        <v>1504</v>
      </c>
      <c r="I20" s="7">
        <f>SUM(D20:G20)</f>
        <v>312</v>
      </c>
      <c r="J20" s="6"/>
      <c r="L20" s="4" t="s">
        <v>26</v>
      </c>
      <c r="N20" s="7">
        <v>-135</v>
      </c>
      <c r="O20" s="7">
        <v>-166</v>
      </c>
      <c r="P20" s="7">
        <v>-2650.5</v>
      </c>
      <c r="R20" s="7">
        <f>SUM(N20:P20)</f>
        <v>-2951.5</v>
      </c>
      <c r="S20" s="6"/>
    </row>
    <row r="21" spans="1:19" s="8" customFormat="1" ht="12" customHeight="1" x14ac:dyDescent="0.2">
      <c r="A21" s="18" t="s">
        <v>27</v>
      </c>
      <c r="B21" s="18"/>
      <c r="D21" s="10">
        <v>5036</v>
      </c>
      <c r="E21" s="10">
        <v>8992</v>
      </c>
      <c r="F21" s="10">
        <v>658</v>
      </c>
      <c r="G21" s="10">
        <v>6424</v>
      </c>
      <c r="H21" s="2"/>
      <c r="I21" s="10">
        <f t="shared" ref="I21" si="4">+I18+I19+I20+I15</f>
        <v>21110</v>
      </c>
      <c r="J21" s="6"/>
      <c r="K21" s="18" t="s">
        <v>27</v>
      </c>
      <c r="L21" s="18"/>
      <c r="N21" s="10">
        <v>3112</v>
      </c>
      <c r="O21" s="10">
        <v>4533</v>
      </c>
      <c r="P21" s="10">
        <v>2324</v>
      </c>
      <c r="Q21" s="2"/>
      <c r="R21" s="10">
        <f>+R18+R19+R20+R15-0.5</f>
        <v>9968.5</v>
      </c>
      <c r="S21" s="6"/>
    </row>
    <row r="22" spans="1:19" ht="12" customHeight="1" x14ac:dyDescent="0.2">
      <c r="B22" s="4" t="s">
        <v>28</v>
      </c>
      <c r="D22" s="7">
        <v>-1405</v>
      </c>
      <c r="E22" s="7">
        <v>-1891</v>
      </c>
      <c r="F22" s="7">
        <v>-713</v>
      </c>
      <c r="G22" s="7">
        <v>-1957</v>
      </c>
      <c r="I22" s="7">
        <f>SUM(D22:G22)</f>
        <v>-5966</v>
      </c>
      <c r="J22" s="6"/>
      <c r="L22" s="4" t="s">
        <v>28</v>
      </c>
      <c r="N22" s="7">
        <v>-890</v>
      </c>
      <c r="O22" s="7">
        <v>-1302</v>
      </c>
      <c r="P22" s="7">
        <v>-973</v>
      </c>
      <c r="R22" s="7">
        <f>SUM(N22:P22)</f>
        <v>-3165</v>
      </c>
      <c r="S22" s="6"/>
    </row>
    <row r="23" spans="1:19" s="8" customFormat="1" ht="12" customHeight="1" x14ac:dyDescent="0.2">
      <c r="A23" s="18" t="s">
        <v>29</v>
      </c>
      <c r="B23" s="18"/>
      <c r="D23" s="10">
        <v>3631</v>
      </c>
      <c r="E23" s="10">
        <v>7101</v>
      </c>
      <c r="F23" s="10">
        <v>-55</v>
      </c>
      <c r="G23" s="10">
        <v>4467</v>
      </c>
      <c r="H23" s="2"/>
      <c r="I23" s="10">
        <f t="shared" ref="I23" si="5">+I21+I22</f>
        <v>15144</v>
      </c>
      <c r="J23" s="6"/>
      <c r="K23" s="18" t="s">
        <v>29</v>
      </c>
      <c r="L23" s="18"/>
      <c r="N23" s="10">
        <v>2222</v>
      </c>
      <c r="O23" s="10">
        <v>3231</v>
      </c>
      <c r="P23" s="10">
        <v>1351</v>
      </c>
      <c r="Q23" s="2"/>
      <c r="R23" s="10">
        <f>+R21+R22-0.5</f>
        <v>6803</v>
      </c>
      <c r="S23" s="6"/>
    </row>
    <row r="24" spans="1:19" ht="12" customHeight="1" x14ac:dyDescent="0.2">
      <c r="B24" s="4" t="s">
        <v>30</v>
      </c>
      <c r="D24" s="12">
        <v>-278</v>
      </c>
      <c r="E24" s="12">
        <v>12</v>
      </c>
      <c r="F24" s="12">
        <v>-58</v>
      </c>
      <c r="G24" s="12">
        <v>-401</v>
      </c>
      <c r="I24" s="12">
        <f>SUM(D24:G24)</f>
        <v>-725</v>
      </c>
      <c r="J24" s="6"/>
      <c r="L24" s="4" t="s">
        <v>30</v>
      </c>
      <c r="N24" s="12">
        <v>-273</v>
      </c>
      <c r="O24" s="12">
        <v>-169</v>
      </c>
      <c r="P24" s="12">
        <v>-201</v>
      </c>
      <c r="R24" s="12">
        <f>SUM(N24:P24)</f>
        <v>-643</v>
      </c>
      <c r="S24" s="6"/>
    </row>
    <row r="25" spans="1:19" s="8" customFormat="1" ht="12" customHeight="1" x14ac:dyDescent="0.2">
      <c r="A25" s="18" t="s">
        <v>31</v>
      </c>
      <c r="B25" s="18"/>
      <c r="D25" s="9">
        <v>3353</v>
      </c>
      <c r="E25" s="9">
        <v>7113</v>
      </c>
      <c r="F25" s="9">
        <v>-113</v>
      </c>
      <c r="G25" s="9">
        <v>4066</v>
      </c>
      <c r="H25" s="2"/>
      <c r="I25" s="9">
        <f t="shared" ref="I25" si="6">+I23+I24</f>
        <v>14419</v>
      </c>
      <c r="J25" s="6"/>
      <c r="K25" s="18" t="s">
        <v>31</v>
      </c>
      <c r="L25" s="18"/>
      <c r="N25" s="9">
        <v>1949</v>
      </c>
      <c r="O25" s="9">
        <v>3062</v>
      </c>
      <c r="P25" s="9">
        <v>1150</v>
      </c>
      <c r="Q25" s="2"/>
      <c r="R25" s="9">
        <f>+R23+R24</f>
        <v>6160</v>
      </c>
      <c r="S25" s="6"/>
    </row>
    <row r="26" spans="1:19" s="8" customFormat="1" ht="12" customHeight="1" x14ac:dyDescent="0.2">
      <c r="D26" s="13"/>
      <c r="E26" s="13"/>
      <c r="F26" s="13"/>
      <c r="G26" s="13"/>
      <c r="H26" s="2"/>
      <c r="I26" s="13"/>
      <c r="J26" s="6"/>
      <c r="K26" s="2"/>
      <c r="L26" s="2"/>
      <c r="N26" s="6"/>
      <c r="O26" s="2"/>
      <c r="P26" s="2"/>
      <c r="Q26" s="2"/>
      <c r="R26" s="2"/>
    </row>
    <row r="27" spans="1:19" s="8" customFormat="1" ht="12" customHeight="1" x14ac:dyDescent="0.2">
      <c r="D27" s="13"/>
      <c r="E27" s="13"/>
      <c r="F27" s="13"/>
      <c r="G27" s="13"/>
      <c r="H27" s="2"/>
      <c r="I27" s="13"/>
      <c r="J27" s="6"/>
      <c r="K27" s="2"/>
      <c r="L27" s="2"/>
      <c r="N27" s="6"/>
      <c r="O27" s="2"/>
      <c r="P27" s="2"/>
      <c r="Q27" s="2"/>
      <c r="R27" s="2"/>
    </row>
    <row r="28" spans="1:19" ht="18" x14ac:dyDescent="0.25">
      <c r="A28" s="1" t="s">
        <v>32</v>
      </c>
      <c r="J28" s="6"/>
      <c r="K28" s="1" t="s">
        <v>33</v>
      </c>
    </row>
    <row r="29" spans="1:19" ht="12" customHeight="1" x14ac:dyDescent="0.25">
      <c r="A29" s="1"/>
      <c r="J29" s="6"/>
      <c r="K29" s="1"/>
    </row>
    <row r="30" spans="1:19" ht="12" customHeight="1" x14ac:dyDescent="0.2">
      <c r="D30" s="3" t="s">
        <v>2</v>
      </c>
      <c r="E30" s="3" t="s">
        <v>3</v>
      </c>
      <c r="F30" s="3" t="s">
        <v>4</v>
      </c>
      <c r="G30" s="3" t="s">
        <v>5</v>
      </c>
      <c r="I30" s="3">
        <v>2017</v>
      </c>
      <c r="J30" s="6"/>
      <c r="N30" s="3" t="s">
        <v>6</v>
      </c>
      <c r="O30" s="3" t="s">
        <v>7</v>
      </c>
      <c r="P30" s="3" t="s">
        <v>8</v>
      </c>
      <c r="R30" s="3" t="s">
        <v>9</v>
      </c>
    </row>
    <row r="31" spans="1:19" ht="12" customHeight="1" x14ac:dyDescent="0.2">
      <c r="B31" s="4" t="s">
        <v>10</v>
      </c>
      <c r="D31" s="14">
        <v>13723</v>
      </c>
      <c r="E31" s="14">
        <v>16117</v>
      </c>
      <c r="F31" s="14">
        <v>13448</v>
      </c>
      <c r="G31" s="14">
        <v>13801</v>
      </c>
      <c r="I31" s="14">
        <v>57089</v>
      </c>
      <c r="J31" s="6"/>
      <c r="L31" s="4" t="s">
        <v>10</v>
      </c>
      <c r="N31" s="5">
        <v>14162</v>
      </c>
      <c r="O31" s="5">
        <v>14308</v>
      </c>
      <c r="P31" s="5">
        <v>15182</v>
      </c>
      <c r="R31" s="5">
        <v>43652</v>
      </c>
    </row>
    <row r="32" spans="1:19" ht="12" customHeight="1" x14ac:dyDescent="0.2">
      <c r="B32" s="4" t="s">
        <v>11</v>
      </c>
      <c r="D32" s="12">
        <v>-6563</v>
      </c>
      <c r="E32" s="12">
        <v>-7957</v>
      </c>
      <c r="F32" s="12">
        <v>-6198</v>
      </c>
      <c r="G32" s="12">
        <v>-6536</v>
      </c>
      <c r="I32" s="12">
        <v>-27254</v>
      </c>
      <c r="J32" s="6"/>
      <c r="L32" s="4" t="s">
        <v>11</v>
      </c>
      <c r="N32" s="7">
        <v>-7254</v>
      </c>
      <c r="O32" s="7">
        <v>-6695</v>
      </c>
      <c r="P32" s="7">
        <v>-7737</v>
      </c>
      <c r="R32" s="7">
        <v>-21686</v>
      </c>
    </row>
    <row r="33" spans="1:18" s="8" customFormat="1" ht="12" customHeight="1" x14ac:dyDescent="0.2">
      <c r="A33" s="18" t="s">
        <v>12</v>
      </c>
      <c r="B33" s="18"/>
      <c r="D33" s="15">
        <f>SUM(D31:D32)</f>
        <v>7160</v>
      </c>
      <c r="E33" s="15">
        <f t="shared" ref="E33:G33" si="7">SUM(E31:E32)</f>
        <v>8160</v>
      </c>
      <c r="F33" s="15">
        <f t="shared" si="7"/>
        <v>7250</v>
      </c>
      <c r="G33" s="15">
        <f t="shared" si="7"/>
        <v>7265</v>
      </c>
      <c r="H33" s="2"/>
      <c r="I33" s="15">
        <v>29835</v>
      </c>
      <c r="J33" s="6"/>
      <c r="K33" s="18" t="s">
        <v>12</v>
      </c>
      <c r="L33" s="18"/>
      <c r="N33" s="9">
        <f>+N31+N32</f>
        <v>6908</v>
      </c>
      <c r="O33" s="9">
        <f>+O31+O32</f>
        <v>7613</v>
      </c>
      <c r="P33" s="9">
        <f>+P31+P32</f>
        <v>7445</v>
      </c>
      <c r="Q33" s="2"/>
      <c r="R33" s="9">
        <v>21966</v>
      </c>
    </row>
    <row r="34" spans="1:18" ht="12" customHeight="1" x14ac:dyDescent="0.2">
      <c r="B34" s="4" t="s">
        <v>13</v>
      </c>
      <c r="D34" s="14">
        <v>6091</v>
      </c>
      <c r="E34" s="14">
        <v>6928</v>
      </c>
      <c r="F34" s="14">
        <v>7862</v>
      </c>
      <c r="G34" s="14">
        <v>8896</v>
      </c>
      <c r="I34" s="14">
        <v>29777</v>
      </c>
      <c r="J34" s="6"/>
      <c r="L34" s="4" t="s">
        <v>13</v>
      </c>
      <c r="N34" s="5">
        <v>8197</v>
      </c>
      <c r="O34" s="5">
        <v>9709</v>
      </c>
      <c r="P34" s="5">
        <v>6883</v>
      </c>
      <c r="R34" s="5">
        <v>24789</v>
      </c>
    </row>
    <row r="35" spans="1:18" ht="12" customHeight="1" x14ac:dyDescent="0.2">
      <c r="A35" s="2" t="s">
        <v>14</v>
      </c>
      <c r="B35" s="4" t="s">
        <v>15</v>
      </c>
      <c r="D35" s="12">
        <v>-2761</v>
      </c>
      <c r="E35" s="12">
        <v>-3420</v>
      </c>
      <c r="F35" s="12">
        <v>-3997</v>
      </c>
      <c r="G35" s="12">
        <v>-4242</v>
      </c>
      <c r="I35" s="12">
        <v>-14420</v>
      </c>
      <c r="J35" s="6"/>
      <c r="K35" s="2" t="s">
        <v>14</v>
      </c>
      <c r="L35" s="4" t="s">
        <v>15</v>
      </c>
      <c r="N35" s="7">
        <v>-4655</v>
      </c>
      <c r="O35" s="7">
        <v>-5217</v>
      </c>
      <c r="P35" s="7">
        <v>-2637</v>
      </c>
      <c r="R35" s="7">
        <v>-12509</v>
      </c>
    </row>
    <row r="36" spans="1:18" s="8" customFormat="1" ht="12" customHeight="1" x14ac:dyDescent="0.2">
      <c r="A36" s="18" t="s">
        <v>16</v>
      </c>
      <c r="B36" s="18"/>
      <c r="D36" s="15">
        <f>SUM(D34:D35)</f>
        <v>3330</v>
      </c>
      <c r="E36" s="15">
        <f t="shared" ref="E36:G36" si="8">SUM(E34:E35)</f>
        <v>3508</v>
      </c>
      <c r="F36" s="15">
        <f t="shared" si="8"/>
        <v>3865</v>
      </c>
      <c r="G36" s="15">
        <f t="shared" si="8"/>
        <v>4654</v>
      </c>
      <c r="H36" s="2"/>
      <c r="I36" s="15">
        <v>15357</v>
      </c>
      <c r="J36" s="6"/>
      <c r="K36" s="18" t="s">
        <v>16</v>
      </c>
      <c r="L36" s="18"/>
      <c r="N36" s="9">
        <f>+N34+N35</f>
        <v>3542</v>
      </c>
      <c r="O36" s="9">
        <f>+O34+O35</f>
        <v>4492</v>
      </c>
      <c r="P36" s="9">
        <f>+P34+P35</f>
        <v>4246</v>
      </c>
      <c r="Q36" s="2"/>
      <c r="R36" s="9">
        <v>12280</v>
      </c>
    </row>
    <row r="37" spans="1:18" ht="12" customHeight="1" x14ac:dyDescent="0.2">
      <c r="B37" s="4" t="s">
        <v>17</v>
      </c>
      <c r="D37" s="14">
        <v>1230</v>
      </c>
      <c r="E37" s="14">
        <v>1975</v>
      </c>
      <c r="F37" s="14">
        <v>-734</v>
      </c>
      <c r="G37" s="14">
        <v>1620</v>
      </c>
      <c r="I37" s="14">
        <v>4091</v>
      </c>
      <c r="J37" s="6"/>
      <c r="L37" s="4" t="s">
        <v>17</v>
      </c>
      <c r="N37" s="5">
        <v>1340</v>
      </c>
      <c r="O37" s="5">
        <v>927</v>
      </c>
      <c r="P37" s="5">
        <v>582</v>
      </c>
      <c r="R37" s="5">
        <v>2849</v>
      </c>
    </row>
    <row r="38" spans="1:18" ht="12" customHeight="1" x14ac:dyDescent="0.2">
      <c r="B38" s="4" t="s">
        <v>18</v>
      </c>
      <c r="D38" s="14">
        <v>447</v>
      </c>
      <c r="E38" s="14">
        <v>606</v>
      </c>
      <c r="F38" s="14">
        <v>716</v>
      </c>
      <c r="G38" s="14">
        <v>324</v>
      </c>
      <c r="I38" s="14">
        <v>2093</v>
      </c>
      <c r="J38" s="6"/>
      <c r="L38" s="4" t="s">
        <v>18</v>
      </c>
      <c r="N38" s="5">
        <v>143</v>
      </c>
      <c r="O38" s="5">
        <v>758</v>
      </c>
      <c r="P38" s="5">
        <v>984</v>
      </c>
      <c r="R38" s="5">
        <v>1885</v>
      </c>
    </row>
    <row r="39" spans="1:18" ht="12" customHeight="1" x14ac:dyDescent="0.2">
      <c r="B39" s="4" t="s">
        <v>19</v>
      </c>
      <c r="D39" s="14">
        <v>-34</v>
      </c>
      <c r="E39" s="14">
        <v>-900</v>
      </c>
      <c r="F39" s="14">
        <v>17</v>
      </c>
      <c r="G39" s="14">
        <v>-8</v>
      </c>
      <c r="I39" s="14">
        <v>-925</v>
      </c>
      <c r="J39" s="6"/>
      <c r="L39" s="4" t="s">
        <v>19</v>
      </c>
      <c r="N39" s="5">
        <v>-18</v>
      </c>
      <c r="O39" s="5">
        <v>2</v>
      </c>
      <c r="P39" s="5">
        <v>34</v>
      </c>
      <c r="R39" s="5">
        <v>18</v>
      </c>
    </row>
    <row r="40" spans="1:18" ht="12" customHeight="1" x14ac:dyDescent="0.2">
      <c r="B40" s="4" t="s">
        <v>20</v>
      </c>
      <c r="D40" s="12">
        <v>564</v>
      </c>
      <c r="E40" s="12">
        <v>1811</v>
      </c>
      <c r="F40" s="12">
        <v>483</v>
      </c>
      <c r="G40" s="12">
        <v>69</v>
      </c>
      <c r="I40" s="12">
        <v>2927</v>
      </c>
      <c r="J40" s="6"/>
      <c r="L40" s="4" t="s">
        <v>20</v>
      </c>
      <c r="N40" s="7">
        <v>269</v>
      </c>
      <c r="O40" s="7">
        <v>610</v>
      </c>
      <c r="P40" s="7">
        <v>431</v>
      </c>
      <c r="R40" s="7">
        <v>1310</v>
      </c>
    </row>
    <row r="41" spans="1:18" ht="12" customHeight="1" x14ac:dyDescent="0.2">
      <c r="A41" s="18" t="s">
        <v>20</v>
      </c>
      <c r="B41" s="18"/>
      <c r="D41" s="12">
        <f>+D37+D38+D39+D40</f>
        <v>2207</v>
      </c>
      <c r="E41" s="12">
        <f t="shared" ref="E41:G41" si="9">+E37+E38+E39+E40</f>
        <v>3492</v>
      </c>
      <c r="F41" s="12">
        <f t="shared" si="9"/>
        <v>482</v>
      </c>
      <c r="G41" s="12">
        <f t="shared" si="9"/>
        <v>2005</v>
      </c>
      <c r="I41" s="12">
        <v>8186</v>
      </c>
      <c r="J41" s="6"/>
      <c r="K41" s="18" t="s">
        <v>20</v>
      </c>
      <c r="L41" s="18"/>
      <c r="N41" s="9">
        <f>+N37+N38+N39+N40</f>
        <v>1734</v>
      </c>
      <c r="O41" s="9">
        <f>+O37+O38+O39+O40</f>
        <v>2297</v>
      </c>
      <c r="P41" s="9">
        <f>+P37+P38+P39+P40</f>
        <v>2031</v>
      </c>
      <c r="R41" s="9">
        <v>6062</v>
      </c>
    </row>
    <row r="42" spans="1:18" s="8" customFormat="1" ht="12" customHeight="1" x14ac:dyDescent="0.2">
      <c r="A42" s="18" t="s">
        <v>21</v>
      </c>
      <c r="B42" s="18"/>
      <c r="D42" s="16">
        <f>+D33+D36+D41</f>
        <v>12697</v>
      </c>
      <c r="E42" s="16">
        <f t="shared" ref="E42:G42" si="10">+E33+E36+E41</f>
        <v>15160</v>
      </c>
      <c r="F42" s="16">
        <f t="shared" si="10"/>
        <v>11597</v>
      </c>
      <c r="G42" s="16">
        <f t="shared" si="10"/>
        <v>13924</v>
      </c>
      <c r="H42" s="2"/>
      <c r="I42" s="16">
        <v>53378</v>
      </c>
      <c r="J42" s="6"/>
      <c r="K42" s="18" t="s">
        <v>21</v>
      </c>
      <c r="L42" s="18"/>
      <c r="N42" s="10">
        <f>+N33+N36+N41</f>
        <v>12184</v>
      </c>
      <c r="O42" s="10">
        <f>+O33+O36+O41</f>
        <v>14402</v>
      </c>
      <c r="P42" s="10">
        <f>+P33+P36+P41</f>
        <v>13722</v>
      </c>
      <c r="Q42" s="2"/>
      <c r="R42" s="10">
        <v>40308</v>
      </c>
    </row>
    <row r="43" spans="1:18" ht="12" customHeight="1" x14ac:dyDescent="0.2">
      <c r="B43" s="4" t="s">
        <v>22</v>
      </c>
      <c r="D43" s="14">
        <v>-4222</v>
      </c>
      <c r="E43" s="14">
        <v>-4561</v>
      </c>
      <c r="F43" s="14">
        <v>-3841</v>
      </c>
      <c r="G43" s="14">
        <v>-4565</v>
      </c>
      <c r="I43" s="14">
        <v>-17189</v>
      </c>
      <c r="J43" s="6"/>
      <c r="L43" s="4" t="s">
        <v>22</v>
      </c>
      <c r="N43" s="5">
        <v>-4636</v>
      </c>
      <c r="O43" s="5">
        <v>-5011</v>
      </c>
      <c r="P43" s="5">
        <v>-4168</v>
      </c>
      <c r="R43" s="5">
        <v>-13815</v>
      </c>
    </row>
    <row r="44" spans="1:18" ht="12" customHeight="1" x14ac:dyDescent="0.2">
      <c r="B44" s="4" t="s">
        <v>23</v>
      </c>
      <c r="D44" s="12">
        <v>-3834</v>
      </c>
      <c r="E44" s="12">
        <v>-1223</v>
      </c>
      <c r="F44" s="12">
        <v>-3699</v>
      </c>
      <c r="G44" s="12">
        <v>-4016</v>
      </c>
      <c r="I44" s="12">
        <v>-12772</v>
      </c>
      <c r="J44" s="6"/>
      <c r="L44" s="4" t="s">
        <v>23</v>
      </c>
      <c r="N44" s="7">
        <v>-3996</v>
      </c>
      <c r="O44" s="7">
        <v>-3964</v>
      </c>
      <c r="P44" s="7">
        <v>-3817</v>
      </c>
      <c r="R44" s="7">
        <v>-11777</v>
      </c>
    </row>
    <row r="45" spans="1:18" ht="12" customHeight="1" x14ac:dyDescent="0.2">
      <c r="A45" s="18" t="s">
        <v>24</v>
      </c>
      <c r="B45" s="18"/>
      <c r="D45" s="16">
        <f>+D43+D44</f>
        <v>-8056</v>
      </c>
      <c r="E45" s="16">
        <f t="shared" ref="E45:G45" si="11">+E43+E44</f>
        <v>-5784</v>
      </c>
      <c r="F45" s="16">
        <f t="shared" si="11"/>
        <v>-7540</v>
      </c>
      <c r="G45" s="16">
        <f t="shared" si="11"/>
        <v>-8581</v>
      </c>
      <c r="I45" s="16">
        <v>-29961</v>
      </c>
      <c r="J45" s="6"/>
      <c r="K45" s="18" t="s">
        <v>24</v>
      </c>
      <c r="L45" s="18"/>
      <c r="N45" s="10">
        <f>+N43+N44</f>
        <v>-8632</v>
      </c>
      <c r="O45" s="10">
        <f>+O43+O44</f>
        <v>-8975</v>
      </c>
      <c r="P45" s="10">
        <f>+P43+P44</f>
        <v>-7985</v>
      </c>
      <c r="R45" s="10">
        <v>-25592</v>
      </c>
    </row>
    <row r="46" spans="1:18" ht="12" customHeight="1" x14ac:dyDescent="0.2">
      <c r="B46" s="4" t="s">
        <v>25</v>
      </c>
      <c r="D46" s="17">
        <v>-797</v>
      </c>
      <c r="E46" s="17">
        <v>-777</v>
      </c>
      <c r="F46" s="17">
        <v>-814</v>
      </c>
      <c r="G46" s="17">
        <v>-784</v>
      </c>
      <c r="I46" s="17">
        <v>-3172</v>
      </c>
      <c r="J46" s="6"/>
      <c r="L46" s="4" t="s">
        <v>25</v>
      </c>
      <c r="N46" s="11">
        <v>-804</v>
      </c>
      <c r="O46" s="11">
        <v>-880</v>
      </c>
      <c r="P46" s="11">
        <v>-937</v>
      </c>
      <c r="R46" s="11">
        <v>-2621</v>
      </c>
    </row>
    <row r="47" spans="1:18" ht="12" customHeight="1" x14ac:dyDescent="0.2">
      <c r="B47" s="4" t="s">
        <v>26</v>
      </c>
      <c r="D47" s="12">
        <v>880</v>
      </c>
      <c r="E47" s="12">
        <v>409</v>
      </c>
      <c r="F47" s="12">
        <v>-2551</v>
      </c>
      <c r="G47" s="12">
        <v>1448</v>
      </c>
      <c r="I47" s="12">
        <v>186</v>
      </c>
      <c r="J47" s="6"/>
      <c r="L47" s="4" t="s">
        <v>26</v>
      </c>
      <c r="N47" s="7">
        <v>-99</v>
      </c>
      <c r="O47" s="7">
        <v>-192</v>
      </c>
      <c r="P47" s="7">
        <v>-2678</v>
      </c>
      <c r="R47" s="7">
        <v>-2969</v>
      </c>
    </row>
    <row r="48" spans="1:18" s="8" customFormat="1" ht="12" customHeight="1" x14ac:dyDescent="0.2">
      <c r="A48" s="18" t="s">
        <v>27</v>
      </c>
      <c r="B48" s="18"/>
      <c r="D48" s="16">
        <f>+D45+D46+D47+D42</f>
        <v>4724</v>
      </c>
      <c r="E48" s="16">
        <f t="shared" ref="E48:G48" si="12">+E45+E46+E47+E42</f>
        <v>9008</v>
      </c>
      <c r="F48" s="16">
        <f t="shared" si="12"/>
        <v>692</v>
      </c>
      <c r="G48" s="16">
        <f t="shared" si="12"/>
        <v>6007</v>
      </c>
      <c r="H48" s="2"/>
      <c r="I48" s="16">
        <v>20431</v>
      </c>
      <c r="J48" s="6"/>
      <c r="K48" s="18" t="s">
        <v>27</v>
      </c>
      <c r="L48" s="18"/>
      <c r="N48" s="10">
        <f>+N45+N46+N47+N42</f>
        <v>2649</v>
      </c>
      <c r="O48" s="10">
        <f>+O45+O46+O47+O42</f>
        <v>4355</v>
      </c>
      <c r="P48" s="10">
        <f>+P45+P46+P47+P42</f>
        <v>2122</v>
      </c>
      <c r="Q48" s="2"/>
      <c r="R48" s="10">
        <v>9126</v>
      </c>
    </row>
    <row r="49" spans="1:18" ht="12" customHeight="1" x14ac:dyDescent="0.2">
      <c r="B49" s="4" t="s">
        <v>28</v>
      </c>
      <c r="D49" s="12">
        <v>-1371</v>
      </c>
      <c r="E49" s="12">
        <v>-1895</v>
      </c>
      <c r="F49" s="12">
        <v>-805</v>
      </c>
      <c r="G49" s="12">
        <v>-1735</v>
      </c>
      <c r="I49" s="12">
        <v>-5806</v>
      </c>
      <c r="J49" s="6"/>
      <c r="L49" s="4" t="s">
        <v>28</v>
      </c>
      <c r="N49" s="7">
        <v>-818</v>
      </c>
      <c r="O49" s="7">
        <v>-1287</v>
      </c>
      <c r="P49" s="7">
        <v>-973</v>
      </c>
      <c r="R49" s="7">
        <v>-3078</v>
      </c>
    </row>
    <row r="50" spans="1:18" s="8" customFormat="1" ht="12" customHeight="1" x14ac:dyDescent="0.2">
      <c r="A50" s="18" t="s">
        <v>29</v>
      </c>
      <c r="B50" s="18"/>
      <c r="D50" s="16">
        <f>+D48+D49</f>
        <v>3353</v>
      </c>
      <c r="E50" s="16">
        <f t="shared" ref="E50:G50" si="13">+E48+E49</f>
        <v>7113</v>
      </c>
      <c r="F50" s="16">
        <f t="shared" si="13"/>
        <v>-113</v>
      </c>
      <c r="G50" s="16">
        <f t="shared" si="13"/>
        <v>4272</v>
      </c>
      <c r="H50" s="2"/>
      <c r="I50" s="16">
        <v>14625</v>
      </c>
      <c r="J50" s="6"/>
      <c r="K50" s="18" t="s">
        <v>29</v>
      </c>
      <c r="L50" s="18"/>
      <c r="N50" s="10">
        <f>+N48+N49</f>
        <v>1831</v>
      </c>
      <c r="O50" s="10">
        <f>+O48+O49</f>
        <v>3068</v>
      </c>
      <c r="P50" s="10">
        <f>+P48+P49</f>
        <v>1149</v>
      </c>
      <c r="Q50" s="2"/>
      <c r="R50" s="10">
        <v>6048</v>
      </c>
    </row>
    <row r="51" spans="1:18" ht="12" customHeight="1" x14ac:dyDescent="0.2">
      <c r="B51" s="4" t="s">
        <v>30</v>
      </c>
      <c r="D51" s="12">
        <v>0</v>
      </c>
      <c r="E51" s="12">
        <v>0</v>
      </c>
      <c r="F51" s="12">
        <v>0</v>
      </c>
      <c r="G51" s="12">
        <v>-206</v>
      </c>
      <c r="I51" s="12">
        <v>-206</v>
      </c>
      <c r="J51" s="6"/>
      <c r="L51" s="4" t="s">
        <v>30</v>
      </c>
      <c r="N51" s="12">
        <v>118</v>
      </c>
      <c r="O51" s="12">
        <v>-6</v>
      </c>
      <c r="P51" s="12">
        <v>0</v>
      </c>
      <c r="R51" s="12">
        <v>112</v>
      </c>
    </row>
    <row r="52" spans="1:18" s="8" customFormat="1" ht="12" customHeight="1" x14ac:dyDescent="0.2">
      <c r="A52" s="18" t="s">
        <v>31</v>
      </c>
      <c r="B52" s="18"/>
      <c r="D52" s="15">
        <f>+D50+D51</f>
        <v>3353</v>
      </c>
      <c r="E52" s="15">
        <f t="shared" ref="E52:G52" si="14">+E50+E51</f>
        <v>7113</v>
      </c>
      <c r="F52" s="15">
        <f t="shared" si="14"/>
        <v>-113</v>
      </c>
      <c r="G52" s="15">
        <f t="shared" si="14"/>
        <v>4066</v>
      </c>
      <c r="H52" s="2"/>
      <c r="I52" s="15">
        <v>14419</v>
      </c>
      <c r="J52" s="6"/>
      <c r="K52" s="18" t="s">
        <v>31</v>
      </c>
      <c r="L52" s="18"/>
      <c r="N52" s="9">
        <f>+N50+N51</f>
        <v>1949</v>
      </c>
      <c r="O52" s="9">
        <f>+O50+O51</f>
        <v>3062</v>
      </c>
      <c r="P52" s="9">
        <f>+P50+P51</f>
        <v>1149</v>
      </c>
      <c r="Q52" s="2"/>
      <c r="R52" s="9">
        <v>6160</v>
      </c>
    </row>
    <row r="53" spans="1:18" s="8" customFormat="1" ht="12" customHeight="1" x14ac:dyDescent="0.2">
      <c r="H53" s="2"/>
      <c r="J53" s="6"/>
      <c r="K53" s="2"/>
      <c r="L53" s="2"/>
      <c r="N53" s="2"/>
      <c r="O53" s="2"/>
      <c r="P53" s="2"/>
      <c r="Q53" s="2"/>
      <c r="R53" s="2"/>
    </row>
    <row r="54" spans="1:18" x14ac:dyDescent="0.2">
      <c r="J54" s="6"/>
      <c r="L54" s="8"/>
      <c r="N54" s="8"/>
      <c r="O54" s="8"/>
    </row>
    <row r="55" spans="1:18" ht="12" customHeight="1" x14ac:dyDescent="0.2">
      <c r="J55" s="6"/>
      <c r="L55" s="8"/>
      <c r="N55" s="8"/>
      <c r="O55" s="8"/>
    </row>
    <row r="56" spans="1:18" ht="12" customHeight="1" x14ac:dyDescent="0.2">
      <c r="J56" s="6"/>
      <c r="L56" s="8"/>
      <c r="N56" s="8"/>
      <c r="O56" s="8"/>
    </row>
    <row r="57" spans="1:18" ht="12" customHeight="1" x14ac:dyDescent="0.2">
      <c r="I57" s="6"/>
      <c r="J57" s="6"/>
      <c r="L57" s="8"/>
      <c r="N57" s="8"/>
      <c r="O57" s="8"/>
    </row>
    <row r="58" spans="1:18" ht="12" customHeight="1" x14ac:dyDescent="0.2">
      <c r="I58" s="6"/>
      <c r="J58" s="6"/>
      <c r="L58" s="8"/>
      <c r="N58" s="8"/>
      <c r="O58" s="8"/>
    </row>
    <row r="59" spans="1:18" ht="12" customHeight="1" x14ac:dyDescent="0.2">
      <c r="I59" s="6"/>
      <c r="J59" s="6"/>
      <c r="L59" s="8"/>
      <c r="N59" s="8"/>
      <c r="O59" s="8"/>
    </row>
    <row r="60" spans="1:18" ht="12" customHeight="1" x14ac:dyDescent="0.2">
      <c r="I60" s="6"/>
      <c r="J60" s="6"/>
      <c r="L60" s="8"/>
      <c r="N60" s="8"/>
      <c r="O60" s="8"/>
    </row>
    <row r="61" spans="1:18" ht="12" customHeight="1" x14ac:dyDescent="0.2">
      <c r="I61" s="6"/>
      <c r="J61" s="6"/>
      <c r="L61" s="8"/>
      <c r="N61" s="8"/>
      <c r="O61" s="8"/>
    </row>
    <row r="62" spans="1:18" ht="12" customHeight="1" x14ac:dyDescent="0.2">
      <c r="I62" s="6"/>
      <c r="J62" s="6"/>
      <c r="L62" s="8"/>
      <c r="N62" s="8"/>
      <c r="O62" s="8"/>
    </row>
    <row r="63" spans="1:18" ht="12" customHeight="1" x14ac:dyDescent="0.2">
      <c r="I63" s="6"/>
      <c r="J63" s="6"/>
      <c r="L63" s="8"/>
      <c r="N63" s="8"/>
      <c r="O63" s="8"/>
    </row>
    <row r="64" spans="1:18" ht="12" customHeight="1" x14ac:dyDescent="0.2">
      <c r="I64" s="6"/>
      <c r="J64" s="6"/>
      <c r="L64" s="8"/>
      <c r="N64" s="8"/>
      <c r="O64" s="8"/>
    </row>
    <row r="65" spans="9:15" ht="12" customHeight="1" x14ac:dyDescent="0.2">
      <c r="I65" s="6"/>
      <c r="J65" s="6"/>
      <c r="L65" s="8"/>
      <c r="N65" s="8"/>
      <c r="O65" s="8"/>
    </row>
    <row r="66" spans="9:15" ht="12" customHeight="1" x14ac:dyDescent="0.2">
      <c r="I66" s="6"/>
      <c r="J66" s="6"/>
      <c r="L66" s="8"/>
      <c r="N66" s="8"/>
      <c r="O66" s="8"/>
    </row>
    <row r="67" spans="9:15" ht="12" customHeight="1" x14ac:dyDescent="0.2">
      <c r="I67" s="6"/>
      <c r="J67" s="6"/>
      <c r="L67" s="8"/>
      <c r="N67" s="8"/>
      <c r="O67" s="8"/>
    </row>
    <row r="68" spans="9:15" ht="12" customHeight="1" x14ac:dyDescent="0.2">
      <c r="I68" s="6"/>
      <c r="J68" s="6"/>
      <c r="L68" s="8"/>
      <c r="N68" s="8"/>
      <c r="O68" s="8"/>
    </row>
    <row r="69" spans="9:15" ht="12" customHeight="1" x14ac:dyDescent="0.2">
      <c r="I69" s="6"/>
      <c r="J69" s="6"/>
      <c r="L69" s="8"/>
      <c r="N69" s="8"/>
      <c r="O69" s="8"/>
    </row>
    <row r="70" spans="9:15" ht="12" customHeight="1" x14ac:dyDescent="0.2">
      <c r="I70" s="6"/>
      <c r="J70" s="6"/>
      <c r="L70" s="8"/>
      <c r="N70" s="8"/>
      <c r="O70" s="8"/>
    </row>
    <row r="71" spans="9:15" ht="12" customHeight="1" x14ac:dyDescent="0.2">
      <c r="I71" s="6"/>
      <c r="J71" s="6"/>
      <c r="L71" s="8"/>
      <c r="N71" s="8"/>
      <c r="O71" s="8"/>
    </row>
    <row r="72" spans="9:15" ht="12" customHeight="1" x14ac:dyDescent="0.2">
      <c r="I72" s="6"/>
      <c r="J72" s="6"/>
      <c r="L72" s="8"/>
      <c r="N72" s="8"/>
      <c r="O72" s="8"/>
    </row>
    <row r="73" spans="9:15" ht="12" customHeight="1" x14ac:dyDescent="0.2">
      <c r="I73" s="6"/>
      <c r="J73" s="6"/>
      <c r="L73" s="8"/>
      <c r="N73" s="8"/>
      <c r="O73" s="8"/>
    </row>
    <row r="74" spans="9:15" ht="12" customHeight="1" x14ac:dyDescent="0.2">
      <c r="I74" s="6"/>
      <c r="J74" s="6"/>
      <c r="L74" s="8"/>
      <c r="N74" s="8"/>
      <c r="O74" s="8"/>
    </row>
    <row r="75" spans="9:15" ht="12" customHeight="1" x14ac:dyDescent="0.2">
      <c r="I75" s="6"/>
      <c r="J75" s="6"/>
      <c r="L75" s="8"/>
      <c r="N75" s="8"/>
      <c r="O75" s="8"/>
    </row>
    <row r="76" spans="9:15" ht="12" customHeight="1" x14ac:dyDescent="0.2">
      <c r="I76" s="6"/>
      <c r="J76" s="6"/>
      <c r="L76" s="8"/>
      <c r="N76" s="8"/>
      <c r="O76" s="8"/>
    </row>
    <row r="77" spans="9:15" ht="12" customHeight="1" x14ac:dyDescent="0.2">
      <c r="I77" s="6"/>
      <c r="J77" s="6"/>
      <c r="L77" s="8"/>
      <c r="N77" s="8"/>
      <c r="O77" s="8"/>
    </row>
    <row r="78" spans="9:15" ht="12" customHeight="1" x14ac:dyDescent="0.2">
      <c r="I78" s="6"/>
      <c r="J78" s="6"/>
      <c r="L78" s="8"/>
      <c r="N78" s="8"/>
      <c r="O78" s="8"/>
    </row>
    <row r="79" spans="9:15" ht="12" customHeight="1" x14ac:dyDescent="0.2">
      <c r="J79" s="6"/>
      <c r="L79" s="8"/>
      <c r="N79" s="8"/>
      <c r="O79" s="8"/>
    </row>
    <row r="80" spans="9:15" x14ac:dyDescent="0.2">
      <c r="J80" s="6"/>
      <c r="L80" s="8"/>
      <c r="N80" s="8"/>
      <c r="O80" s="8"/>
    </row>
    <row r="81" spans="9:15" ht="12" customHeight="1" x14ac:dyDescent="0.2">
      <c r="J81" s="6"/>
      <c r="L81" s="8"/>
      <c r="N81" s="8"/>
      <c r="O81" s="8"/>
    </row>
    <row r="82" spans="9:15" ht="12" customHeight="1" x14ac:dyDescent="0.2">
      <c r="J82" s="6"/>
      <c r="L82" s="8"/>
      <c r="N82" s="8"/>
      <c r="O82" s="8"/>
    </row>
    <row r="83" spans="9:15" ht="12" customHeight="1" x14ac:dyDescent="0.2">
      <c r="I83" s="6"/>
      <c r="J83" s="6"/>
      <c r="L83" s="8"/>
      <c r="N83" s="8"/>
      <c r="O83" s="8"/>
    </row>
    <row r="84" spans="9:15" ht="12" customHeight="1" x14ac:dyDescent="0.2">
      <c r="I84" s="6"/>
      <c r="J84" s="6"/>
      <c r="L84" s="8"/>
      <c r="N84" s="8"/>
      <c r="O84" s="8"/>
    </row>
    <row r="85" spans="9:15" ht="12" customHeight="1" x14ac:dyDescent="0.2">
      <c r="I85" s="6"/>
      <c r="J85" s="6"/>
      <c r="L85" s="8"/>
      <c r="N85" s="8"/>
      <c r="O85" s="8"/>
    </row>
    <row r="86" spans="9:15" ht="12" customHeight="1" x14ac:dyDescent="0.2">
      <c r="I86" s="6"/>
      <c r="J86" s="6"/>
      <c r="L86" s="8"/>
      <c r="N86" s="8"/>
      <c r="O86" s="8"/>
    </row>
    <row r="87" spans="9:15" ht="12" customHeight="1" x14ac:dyDescent="0.2">
      <c r="I87" s="6"/>
      <c r="J87" s="6"/>
      <c r="L87" s="8"/>
      <c r="N87" s="8"/>
      <c r="O87" s="8"/>
    </row>
    <row r="88" spans="9:15" ht="12" customHeight="1" x14ac:dyDescent="0.2">
      <c r="I88" s="6"/>
      <c r="J88" s="6"/>
      <c r="L88" s="8"/>
      <c r="N88" s="8"/>
      <c r="O88" s="8"/>
    </row>
    <row r="89" spans="9:15" ht="12" customHeight="1" x14ac:dyDescent="0.2">
      <c r="I89" s="6"/>
      <c r="J89" s="6"/>
      <c r="L89" s="8"/>
      <c r="N89" s="8"/>
      <c r="O89" s="8"/>
    </row>
    <row r="90" spans="9:15" ht="12" customHeight="1" x14ac:dyDescent="0.2">
      <c r="I90" s="6"/>
      <c r="J90" s="6"/>
      <c r="L90" s="8"/>
      <c r="N90" s="8"/>
      <c r="O90" s="8"/>
    </row>
    <row r="91" spans="9:15" ht="12" customHeight="1" x14ac:dyDescent="0.2">
      <c r="I91" s="6"/>
      <c r="J91" s="6"/>
      <c r="L91" s="8"/>
      <c r="N91" s="8"/>
      <c r="O91" s="8"/>
    </row>
    <row r="92" spans="9:15" ht="12" customHeight="1" x14ac:dyDescent="0.2">
      <c r="I92" s="6"/>
      <c r="J92" s="6"/>
      <c r="L92" s="8"/>
      <c r="N92" s="8"/>
      <c r="O92" s="8"/>
    </row>
    <row r="93" spans="9:15" ht="12" customHeight="1" x14ac:dyDescent="0.2">
      <c r="I93" s="6"/>
      <c r="J93" s="6"/>
      <c r="L93" s="8"/>
      <c r="N93" s="8"/>
      <c r="O93" s="8"/>
    </row>
    <row r="94" spans="9:15" ht="12" customHeight="1" x14ac:dyDescent="0.2">
      <c r="I94" s="6"/>
      <c r="J94" s="6"/>
      <c r="L94" s="8"/>
      <c r="N94" s="8"/>
      <c r="O94" s="8"/>
    </row>
    <row r="95" spans="9:15" ht="12" customHeight="1" x14ac:dyDescent="0.2">
      <c r="I95" s="6"/>
      <c r="J95" s="6"/>
      <c r="L95" s="8"/>
      <c r="N95" s="8"/>
      <c r="O95" s="8"/>
    </row>
    <row r="96" spans="9:15" ht="12" customHeight="1" x14ac:dyDescent="0.2">
      <c r="I96" s="6"/>
      <c r="J96" s="6"/>
      <c r="L96" s="8"/>
      <c r="N96" s="8"/>
      <c r="O96" s="8"/>
    </row>
    <row r="97" spans="9:15" ht="12" customHeight="1" x14ac:dyDescent="0.2">
      <c r="I97" s="6"/>
      <c r="J97" s="6"/>
      <c r="L97" s="8"/>
      <c r="N97" s="8"/>
      <c r="O97" s="8"/>
    </row>
    <row r="98" spans="9:15" ht="12" customHeight="1" x14ac:dyDescent="0.2">
      <c r="I98" s="6"/>
      <c r="J98" s="6"/>
      <c r="L98" s="8"/>
      <c r="N98" s="8"/>
      <c r="O98" s="8"/>
    </row>
    <row r="99" spans="9:15" ht="12" customHeight="1" x14ac:dyDescent="0.2">
      <c r="I99" s="6"/>
      <c r="J99" s="6"/>
      <c r="L99" s="8"/>
      <c r="N99" s="8"/>
      <c r="O99" s="8"/>
    </row>
    <row r="100" spans="9:15" ht="12" customHeight="1" x14ac:dyDescent="0.2">
      <c r="I100" s="6"/>
      <c r="J100" s="6"/>
      <c r="L100" s="8"/>
      <c r="N100" s="8"/>
      <c r="O100" s="8"/>
    </row>
    <row r="101" spans="9:15" ht="12" customHeight="1" x14ac:dyDescent="0.2">
      <c r="I101" s="6"/>
      <c r="J101" s="6"/>
      <c r="L101" s="8"/>
      <c r="N101" s="8"/>
      <c r="O101" s="8"/>
    </row>
    <row r="102" spans="9:15" ht="12" customHeight="1" x14ac:dyDescent="0.2">
      <c r="I102" s="6"/>
      <c r="J102" s="6"/>
      <c r="L102" s="8"/>
      <c r="N102" s="8"/>
      <c r="O102" s="8"/>
    </row>
    <row r="103" spans="9:15" ht="12" customHeight="1" x14ac:dyDescent="0.2">
      <c r="I103" s="6"/>
      <c r="J103" s="6"/>
      <c r="L103" s="8"/>
      <c r="N103" s="8"/>
      <c r="O103" s="8"/>
    </row>
    <row r="104" spans="9:15" ht="12" customHeight="1" x14ac:dyDescent="0.2">
      <c r="I104" s="6"/>
      <c r="J104" s="6"/>
      <c r="L104" s="8"/>
      <c r="N104" s="8"/>
      <c r="O104" s="8"/>
    </row>
    <row r="105" spans="9:15" ht="12" customHeight="1" x14ac:dyDescent="0.2">
      <c r="J105" s="6"/>
    </row>
    <row r="106" spans="9:15" ht="12" customHeight="1" x14ac:dyDescent="0.2">
      <c r="J106" s="6"/>
    </row>
    <row r="107" spans="9:15" ht="12" customHeight="1" x14ac:dyDescent="0.2">
      <c r="J107" s="6"/>
    </row>
    <row r="108" spans="9:15" ht="12" customHeight="1" x14ac:dyDescent="0.2">
      <c r="J108" s="6"/>
    </row>
    <row r="109" spans="9:15" ht="12" customHeight="1" x14ac:dyDescent="0.2">
      <c r="J109" s="6"/>
    </row>
    <row r="110" spans="9:15" ht="12" customHeight="1" x14ac:dyDescent="0.2">
      <c r="J110" s="6"/>
    </row>
    <row r="111" spans="9:15" ht="12" customHeight="1" x14ac:dyDescent="0.2">
      <c r="J111" s="6"/>
    </row>
  </sheetData>
  <mergeCells count="32">
    <mergeCell ref="A6:B6"/>
    <mergeCell ref="K6:L6"/>
    <mergeCell ref="A9:B9"/>
    <mergeCell ref="K9:L9"/>
    <mergeCell ref="A14:B14"/>
    <mergeCell ref="K14:L14"/>
    <mergeCell ref="A15:B15"/>
    <mergeCell ref="K15:L15"/>
    <mergeCell ref="A18:B18"/>
    <mergeCell ref="K18:L18"/>
    <mergeCell ref="A21:B21"/>
    <mergeCell ref="K21:L21"/>
    <mergeCell ref="A23:B23"/>
    <mergeCell ref="K23:L23"/>
    <mergeCell ref="A25:B25"/>
    <mergeCell ref="K25:L25"/>
    <mergeCell ref="A33:B33"/>
    <mergeCell ref="K33:L33"/>
    <mergeCell ref="A36:B36"/>
    <mergeCell ref="K36:L36"/>
    <mergeCell ref="A41:B41"/>
    <mergeCell ref="K41:L41"/>
    <mergeCell ref="A42:B42"/>
    <mergeCell ref="K42:L42"/>
    <mergeCell ref="A52:B52"/>
    <mergeCell ref="K52:L52"/>
    <mergeCell ref="A45:B45"/>
    <mergeCell ref="K45:L45"/>
    <mergeCell ref="A48:B48"/>
    <mergeCell ref="K48:L48"/>
    <mergeCell ref="A50:B50"/>
    <mergeCell ref="K50:L50"/>
  </mergeCells>
  <pageMargins left="0.7" right="0.7" top="0.75" bottom="0.75" header="0.3" footer="0.3"/>
  <pageSetup paperSize="9" orientation="portrait" r:id="rId1"/>
  <ignoredErrors>
    <ignoredError sqref="I18:I26 R6:R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Arion banki 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Laufey Gunnarsdóttir</dc:creator>
  <cp:lastModifiedBy>Eggert Teitsson</cp:lastModifiedBy>
  <cp:lastPrinted>2019-01-23T20:55:07Z</cp:lastPrinted>
  <dcterms:created xsi:type="dcterms:W3CDTF">2019-01-23T20:51:55Z</dcterms:created>
  <dcterms:modified xsi:type="dcterms:W3CDTF">2019-01-23T21:27:20Z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-158043980</vt:i4>
  </property>
  <property fmtid="{D5CDD505-2E9C-101B-9397-08002B2CF9AE}" pid="3" name="_NewReviewCycle">
    <vt:lpwstr/>
  </property>
  <property fmtid="{D5CDD505-2E9C-101B-9397-08002B2CF9AE}" pid="4" name="_EmailSubject">
    <vt:lpwstr>Valitor - restatement</vt:lpwstr>
  </property>
  <property fmtid="{D5CDD505-2E9C-101B-9397-08002B2CF9AE}" pid="5" name="_AuthorEmail">
    <vt:lpwstr>laufey.gunnarsdottir@arionbanki.is</vt:lpwstr>
  </property>
  <property fmtid="{D5CDD505-2E9C-101B-9397-08002B2CF9AE}" pid="6" name="_AuthorEmailDisplayName">
    <vt:lpwstr>Laufey Gunnarsdóttir</vt:lpwstr>
  </property>
</Properties>
</file>