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I:\KBDocuments\Risk Management\Pillar 3 Risk Disclosures\2025\EBA töflur\Q4 2025\"/>
    </mc:Choice>
  </mc:AlternateContent>
  <xr:revisionPtr revIDLastSave="0" documentId="13_ncr:1_{A3ABB24E-6B58-4530-BD29-7626C11478D8}" xr6:coauthVersionLast="47" xr6:coauthVersionMax="47" xr10:uidLastSave="{00000000-0000-0000-0000-000000000000}"/>
  <bookViews>
    <workbookView xWindow="34335" yWindow="0" windowWidth="24810" windowHeight="20985" tabRatio="835" xr2:uid="{00000000-000D-0000-FFFF-FFFF00000000}"/>
  </bookViews>
  <sheets>
    <sheet name="Index" sheetId="1" r:id="rId1"/>
    <sheet name="EU OVA" sheetId="2" r:id="rId2"/>
    <sheet name="EU OVB" sheetId="4" r:id="rId3"/>
    <sheet name="EU CCyB1" sheetId="16" r:id="rId4"/>
    <sheet name="EU CCyB2" sheetId="17" r:id="rId5"/>
    <sheet name="EU LI3" sheetId="5" r:id="rId6"/>
    <sheet name="EU LI1" sheetId="6" r:id="rId7"/>
    <sheet name="EU LI2" sheetId="7" r:id="rId8"/>
    <sheet name="EU LIA" sheetId="8" r:id="rId9"/>
    <sheet name="EU LIB" sheetId="9" r:id="rId10"/>
    <sheet name="EU OV1" sheetId="10" r:id="rId11"/>
    <sheet name="EU INS1" sheetId="11" r:id="rId12"/>
    <sheet name="EU CCA" sheetId="12" r:id="rId13"/>
    <sheet name="EU CC1" sheetId="13" r:id="rId14"/>
    <sheet name="EU CC2" sheetId="14" r:id="rId15"/>
    <sheet name="EU OVC" sheetId="15" r:id="rId16"/>
    <sheet name="EU KM1" sheetId="22" r:id="rId17"/>
    <sheet name="EU LR1" sheetId="18" r:id="rId18"/>
    <sheet name="EU LR2" sheetId="19" r:id="rId19"/>
    <sheet name="EU LR3" sheetId="20" r:id="rId20"/>
    <sheet name="EU LRA" sheetId="21" r:id="rId21"/>
    <sheet name="EU KM2" sheetId="69" r:id="rId22"/>
    <sheet name="EU TLAC1" sheetId="70" r:id="rId23"/>
    <sheet name="EU TLAC3b" sheetId="71" r:id="rId24"/>
    <sheet name="EU CRA" sheetId="23" r:id="rId25"/>
    <sheet name="EU CRB" sheetId="26" r:id="rId26"/>
    <sheet name="EU CR4" sheetId="27" r:id="rId27"/>
    <sheet name="EU CR5" sheetId="28" r:id="rId28"/>
    <sheet name="EU CRD" sheetId="29" r:id="rId29"/>
    <sheet name="EU CR1-A" sheetId="30" r:id="rId30"/>
    <sheet name="EU CQ5" sheetId="31" r:id="rId31"/>
    <sheet name="EU CQ4" sheetId="32" r:id="rId32"/>
    <sheet name="EU CR10" sheetId="88" r:id="rId33"/>
    <sheet name="EU CQ7" sheetId="33" r:id="rId34"/>
    <sheet name="EU CR3" sheetId="35" r:id="rId35"/>
    <sheet name="EU CRC" sheetId="36" r:id="rId36"/>
    <sheet name="EU CR1" sheetId="37" r:id="rId37"/>
    <sheet name="EU CQ3" sheetId="38" r:id="rId38"/>
    <sheet name="EU CQ1" sheetId="39" r:id="rId39"/>
    <sheet name="EU CR2" sheetId="40" r:id="rId40"/>
    <sheet name="EU CCRA" sheetId="41" r:id="rId41"/>
    <sheet name="EU CCR1" sheetId="42" r:id="rId42"/>
    <sheet name="EU CCR3" sheetId="43" r:id="rId43"/>
    <sheet name="EU CCR5" sheetId="44" r:id="rId44"/>
    <sheet name="EU CCR6" sheetId="45" r:id="rId45"/>
    <sheet name="EU CCR8" sheetId="46" r:id="rId46"/>
    <sheet name="EU CVAA" sheetId="86" r:id="rId47"/>
    <sheet name="EU CVA1" sheetId="87" r:id="rId48"/>
    <sheet name="EU MR1" sheetId="47" r:id="rId49"/>
    <sheet name="EU MRA" sheetId="48" r:id="rId50"/>
    <sheet name="EU IRRBB1" sheetId="49" r:id="rId51"/>
    <sheet name="EU IRRBBA" sheetId="50" r:id="rId52"/>
    <sheet name="EU LIQA" sheetId="51" r:id="rId53"/>
    <sheet name="EU LIQ1" sheetId="52" r:id="rId54"/>
    <sheet name="EU LIQB" sheetId="53" r:id="rId55"/>
    <sheet name="EU AE1" sheetId="54" r:id="rId56"/>
    <sheet name="EU AE2" sheetId="55" r:id="rId57"/>
    <sheet name="EU AE3" sheetId="56" r:id="rId58"/>
    <sheet name="EU AE4" sheetId="57" r:id="rId59"/>
    <sheet name="EU LIQ2" sheetId="58" r:id="rId60"/>
    <sheet name="EU ORA" sheetId="59" r:id="rId61"/>
    <sheet name="EU OR1" sheetId="60" r:id="rId62"/>
    <sheet name="EU OR2" sheetId="61" r:id="rId63"/>
    <sheet name="EU OR3" sheetId="62" r:id="rId64"/>
    <sheet name="REMA" sheetId="68" r:id="rId65"/>
    <sheet name="REM1" sheetId="64" r:id="rId66"/>
    <sheet name="REM2" sheetId="65" r:id="rId67"/>
    <sheet name="REM3" sheetId="66" r:id="rId68"/>
    <sheet name="REM4" sheetId="67" r:id="rId69"/>
    <sheet name="REM5" sheetId="63" r:id="rId70"/>
    <sheet name="ESGA" sheetId="72" r:id="rId71"/>
    <sheet name="ESGB" sheetId="73" r:id="rId72"/>
    <sheet name="ESGC" sheetId="74" r:id="rId73"/>
    <sheet name="ESG1" sheetId="75" r:id="rId74"/>
    <sheet name="ESG2" sheetId="76" r:id="rId75"/>
    <sheet name="ESG3" sheetId="77" r:id="rId76"/>
    <sheet name="ESG4" sheetId="78" r:id="rId77"/>
    <sheet name="ESG5" sheetId="79" r:id="rId78"/>
    <sheet name="ESG10" sheetId="85" r:id="rId7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19" l="1"/>
  <c r="D38" i="19"/>
  <c r="C38" i="19"/>
  <c r="D33" i="19"/>
  <c r="C33" i="19"/>
  <c r="D25" i="19"/>
  <c r="C25" i="19"/>
  <c r="D13" i="19"/>
  <c r="C13" i="19"/>
  <c r="C19" i="18"/>
  <c r="I8" i="32"/>
  <c r="M16" i="44"/>
  <c r="L16" i="44"/>
  <c r="J16" i="44"/>
  <c r="I16" i="44"/>
  <c r="G16" i="44"/>
  <c r="F16" i="44"/>
  <c r="D16" i="44"/>
  <c r="C16" i="44"/>
  <c r="M16" i="43"/>
  <c r="L16" i="43"/>
  <c r="K16" i="43"/>
  <c r="J16" i="43"/>
  <c r="I16" i="43"/>
  <c r="H16" i="43"/>
  <c r="G16" i="43"/>
  <c r="F16" i="43"/>
  <c r="E16" i="43"/>
  <c r="D16" i="43"/>
  <c r="C16" i="43"/>
  <c r="B16" i="43"/>
  <c r="J16" i="42"/>
  <c r="I16" i="42"/>
  <c r="H16" i="42"/>
  <c r="G16" i="42"/>
  <c r="G7" i="88"/>
  <c r="F7" i="88"/>
  <c r="E7" i="88"/>
  <c r="C7" i="88"/>
  <c r="B7" i="88"/>
  <c r="AC37" i="28"/>
  <c r="AB37" i="28"/>
  <c r="AA37" i="28"/>
  <c r="Z37" i="28"/>
  <c r="Y37" i="28"/>
  <c r="X37" i="28"/>
  <c r="W37" i="28"/>
  <c r="V37" i="28"/>
  <c r="U37" i="28"/>
  <c r="T37" i="28"/>
  <c r="S37" i="28"/>
  <c r="R37" i="28"/>
  <c r="Q37" i="28"/>
  <c r="P37" i="28"/>
  <c r="O37" i="28"/>
  <c r="N37" i="28"/>
  <c r="M37" i="28"/>
  <c r="L37" i="28"/>
  <c r="K37" i="28"/>
  <c r="J37" i="28"/>
  <c r="I37" i="28"/>
  <c r="H37" i="28"/>
  <c r="G37" i="28"/>
  <c r="F37" i="28"/>
  <c r="E37" i="28"/>
  <c r="D37" i="28"/>
  <c r="C37" i="28"/>
  <c r="AB36" i="28"/>
  <c r="AB35" i="28"/>
  <c r="AB34" i="28"/>
  <c r="AB33" i="28"/>
  <c r="AB32" i="28"/>
  <c r="AB31" i="28"/>
  <c r="AB30" i="28"/>
  <c r="AB29" i="28"/>
  <c r="AB28" i="28"/>
  <c r="AB27" i="28"/>
  <c r="AB26" i="28"/>
  <c r="AB25" i="28"/>
  <c r="AB24" i="28"/>
  <c r="AB23" i="28"/>
  <c r="AB22" i="28"/>
  <c r="AB21" i="28"/>
  <c r="AB20" i="28"/>
  <c r="AB19" i="28"/>
  <c r="AB18" i="28"/>
  <c r="AB17" i="28"/>
  <c r="AB16" i="28"/>
  <c r="AB15" i="28"/>
  <c r="AB14" i="28"/>
  <c r="AB13" i="28"/>
  <c r="AB12" i="28"/>
  <c r="AB11" i="28"/>
  <c r="AB10" i="28"/>
  <c r="AB9" i="28"/>
  <c r="AB8" i="28"/>
  <c r="AB7" i="28"/>
  <c r="AB6" i="28"/>
  <c r="J32" i="27"/>
  <c r="D32" i="27"/>
  <c r="E32" i="27"/>
  <c r="F32" i="27"/>
  <c r="G32" i="27"/>
  <c r="I32" i="27"/>
  <c r="C32" i="27"/>
  <c r="C94" i="13"/>
  <c r="C93" i="13"/>
  <c r="C92" i="13"/>
  <c r="C88" i="13"/>
  <c r="C89" i="13" s="1"/>
  <c r="C87" i="13"/>
  <c r="C77" i="13"/>
  <c r="C57" i="13"/>
  <c r="C47" i="13"/>
  <c r="C46" i="13"/>
  <c r="C16" i="13"/>
  <c r="C43" i="10"/>
  <c r="D43" i="10"/>
  <c r="F43" i="10"/>
  <c r="N17" i="12"/>
  <c r="D15" i="47" l="1"/>
</calcChain>
</file>

<file path=xl/sharedStrings.xml><?xml version="1.0" encoding="utf-8"?>
<sst xmlns="http://schemas.openxmlformats.org/spreadsheetml/2006/main" count="4124" uniqueCount="2089">
  <si>
    <t>Risk Management</t>
  </si>
  <si>
    <t>EU OVA</t>
  </si>
  <si>
    <t>EU OVB</t>
  </si>
  <si>
    <t>Capital Management</t>
  </si>
  <si>
    <t>EU LI3</t>
  </si>
  <si>
    <t>EU LI1</t>
  </si>
  <si>
    <t>EU LI2</t>
  </si>
  <si>
    <t>EU LIA</t>
  </si>
  <si>
    <t>EU LIB</t>
  </si>
  <si>
    <t>EU OV1</t>
  </si>
  <si>
    <t>EU INS1</t>
  </si>
  <si>
    <t>EU CCA</t>
  </si>
  <si>
    <t>EU CC1</t>
  </si>
  <si>
    <t>EU CC2</t>
  </si>
  <si>
    <t>EU OVC</t>
  </si>
  <si>
    <t>EU LR1</t>
  </si>
  <si>
    <t>EU LR2</t>
  </si>
  <si>
    <t>EU LR3</t>
  </si>
  <si>
    <t>EU LRA</t>
  </si>
  <si>
    <t>EU KM1</t>
  </si>
  <si>
    <t>Credit risk</t>
  </si>
  <si>
    <t>EU CRA</t>
  </si>
  <si>
    <t>EU CRB</t>
  </si>
  <si>
    <t>EU CR4</t>
  </si>
  <si>
    <t>EU CR5</t>
  </si>
  <si>
    <t>EU CRD</t>
  </si>
  <si>
    <t>EU CQ5</t>
  </si>
  <si>
    <t>EU CQ4</t>
  </si>
  <si>
    <t>EU CQ7</t>
  </si>
  <si>
    <t>EU CR3</t>
  </si>
  <si>
    <t>EU CRC</t>
  </si>
  <si>
    <t>EU CR1</t>
  </si>
  <si>
    <t>EU CQ3</t>
  </si>
  <si>
    <t>EU CQ1</t>
  </si>
  <si>
    <t>EU CR2</t>
  </si>
  <si>
    <t>EU CCRA</t>
  </si>
  <si>
    <t>EU CCR1</t>
  </si>
  <si>
    <t>EU CCR3</t>
  </si>
  <si>
    <t>EU CCR5</t>
  </si>
  <si>
    <t>EU CCR6</t>
  </si>
  <si>
    <t>EU CCR8</t>
  </si>
  <si>
    <t>Market risk</t>
  </si>
  <si>
    <t>EU MR1</t>
  </si>
  <si>
    <t>EU MRA</t>
  </si>
  <si>
    <t>EU IRRBB1</t>
  </si>
  <si>
    <t>EU IRRBBA</t>
  </si>
  <si>
    <t>Liquidity risk</t>
  </si>
  <si>
    <t>EU LIQA</t>
  </si>
  <si>
    <t>EU LIQ1</t>
  </si>
  <si>
    <t>EU LIQB</t>
  </si>
  <si>
    <t>EU AE1</t>
  </si>
  <si>
    <t>EU AE2</t>
  </si>
  <si>
    <t>EU AE3</t>
  </si>
  <si>
    <t>EU AE4</t>
  </si>
  <si>
    <t>EU LIQ2</t>
  </si>
  <si>
    <t>Operational risk</t>
  </si>
  <si>
    <t>EU ORA</t>
  </si>
  <si>
    <t>EU OR1</t>
  </si>
  <si>
    <t>EU OR2</t>
  </si>
  <si>
    <t>EU OR3</t>
  </si>
  <si>
    <t>Remuneration</t>
  </si>
  <si>
    <t>EU REMA</t>
  </si>
  <si>
    <t>EU REM1</t>
  </si>
  <si>
    <t>EU REM2</t>
  </si>
  <si>
    <t>EU REM3</t>
  </si>
  <si>
    <t>EU REM4</t>
  </si>
  <si>
    <t>EU REM5</t>
  </si>
  <si>
    <t>Resolvability</t>
  </si>
  <si>
    <t>EU KM2</t>
  </si>
  <si>
    <t>EU TLAC1</t>
  </si>
  <si>
    <t>EU TLAC3b</t>
  </si>
  <si>
    <t>ESG Risk</t>
  </si>
  <si>
    <t>ESG A</t>
  </si>
  <si>
    <t>ESG B</t>
  </si>
  <si>
    <t>ESG C</t>
  </si>
  <si>
    <t>ESG 1</t>
  </si>
  <si>
    <t>ESG 2</t>
  </si>
  <si>
    <t>ESG 3</t>
  </si>
  <si>
    <t>ESG 4</t>
  </si>
  <si>
    <t>ESG 5</t>
  </si>
  <si>
    <t>ESG 10</t>
  </si>
  <si>
    <t>Institution risk management approach</t>
  </si>
  <si>
    <t>Disclosure on governance arrangements</t>
  </si>
  <si>
    <t>Outline of the differences in the scopes of consolidation (entity by entity)</t>
  </si>
  <si>
    <t>Differences between the accounting scope and the scope of prudential consolidation and mapping of financial statement categories with regulatory risk categories</t>
  </si>
  <si>
    <t>Main sources of differences between regulatory exposure amounts and carrying values in financial statements</t>
  </si>
  <si>
    <t>Explanations of differences between accounting and regulatory exposure amounts</t>
  </si>
  <si>
    <t>Other qualitative information on the scope of application</t>
  </si>
  <si>
    <t>Overview of total risk exposure amounts</t>
  </si>
  <si>
    <t>Insurance participations</t>
  </si>
  <si>
    <t>Main features of regulatory own funds instruments and eligible liabilities instruments</t>
  </si>
  <si>
    <t>Composition of regulatory own funds</t>
  </si>
  <si>
    <t>Reconciliation of regulatory own funds to balance sheet in the audited financial statements</t>
  </si>
  <si>
    <t>ICAAP information</t>
  </si>
  <si>
    <t>Geographical distribution of credit exposures relevant for the calculation of the countercyclical buffer</t>
  </si>
  <si>
    <t>Amount of institution-specific countercyclical capital buffer</t>
  </si>
  <si>
    <t>LRSum: Summary reconciliation of accounting assets and leverage ratio exposures</t>
  </si>
  <si>
    <t>LRCom: Leverage ratio common disclosure</t>
  </si>
  <si>
    <t>LRSpl: Split-up of balance sheet exposures (excluding derivatives, SFTs and exempted exposures)</t>
  </si>
  <si>
    <t>Disclosure of LR qualitative information</t>
  </si>
  <si>
    <t>Key metrics template</t>
  </si>
  <si>
    <t>General qualitative information about credit risk</t>
  </si>
  <si>
    <t>Additional disclosure related to the credit quality of assets</t>
  </si>
  <si>
    <t>Standardised approach - Credit risk exposures and CRM effects</t>
  </si>
  <si>
    <t>Standardised approach</t>
  </si>
  <si>
    <t>Qualitative disclosure requirements related to CRM techniques</t>
  </si>
  <si>
    <t>Maturity of exposures</t>
  </si>
  <si>
    <t>Credit quality of loans and advances by industry</t>
  </si>
  <si>
    <t>Collateral obtained by taking possession and execution processes</t>
  </si>
  <si>
    <t>CRM techniques overivew: Disclosure of the use of credit risk mitigation techniques</t>
  </si>
  <si>
    <t>Qualitative disclosure requirements related to standardised model</t>
  </si>
  <si>
    <t>Performing and non-performing exposures and relatved provisions</t>
  </si>
  <si>
    <t>Credit quality of performing and non-performing exposures by past due days</t>
  </si>
  <si>
    <t>Credit quality of forborne exposures</t>
  </si>
  <si>
    <t>Changes in the stock of non-performing loans and advances</t>
  </si>
  <si>
    <t>Qualitative disclosure related to CCR</t>
  </si>
  <si>
    <t>Analysis of CCR exposure by approach</t>
  </si>
  <si>
    <t>Standardised approach - CCR exposures by regulatory exposure class and risk weights</t>
  </si>
  <si>
    <t>Composition of collateral for CCR exposures</t>
  </si>
  <si>
    <t>Credit derivatives exposures</t>
  </si>
  <si>
    <t>Exposures to CCPs</t>
  </si>
  <si>
    <t>Market risk under the standardised approach</t>
  </si>
  <si>
    <t>Qualitative disclosure requirements related to market risk</t>
  </si>
  <si>
    <t>Interest rate risk of non-trading book activities</t>
  </si>
  <si>
    <t>Qualitative information on interest rate risks of non-trading book activities</t>
  </si>
  <si>
    <t>Liquidity risk management</t>
  </si>
  <si>
    <t>Quantitative information of LCR</t>
  </si>
  <si>
    <t>Qualitative information on LCR, which complements tempalte EU LIQ1</t>
  </si>
  <si>
    <t>Encumbered and unencumbered assets</t>
  </si>
  <si>
    <t>Collateral received and own debt securities issued</t>
  </si>
  <si>
    <t>Sources of encumbrance</t>
  </si>
  <si>
    <t>Accompanying narrative information</t>
  </si>
  <si>
    <t>Net stable funding ratio</t>
  </si>
  <si>
    <t>Qualitative information on operational risk</t>
  </si>
  <si>
    <t>Operational risk losses</t>
  </si>
  <si>
    <t>Business indicator, components and subcomponents</t>
  </si>
  <si>
    <t>Operational risk own funds requirements and risk exposure amounts</t>
  </si>
  <si>
    <t>Remuneration policy</t>
  </si>
  <si>
    <t>Remuneration awarded for the financial year</t>
  </si>
  <si>
    <t>Special payments to staff whose professional activiites have a material impact on institutions' risk profile (identified staff)</t>
  </si>
  <si>
    <t>Deferred remuneration</t>
  </si>
  <si>
    <t>Remuneration of 1 million EUR or more per year</t>
  </si>
  <si>
    <t>Information on remuneration of staff whose professional activities have a material impact on institutions' risk profile (identified staff)</t>
  </si>
  <si>
    <t>MREL - key metrics</t>
  </si>
  <si>
    <t>Composition of MREL and, where applicable, G-SII requirement for own funds and eligible liabilities</t>
  </si>
  <si>
    <t>Creditor ranking - resolution entity</t>
  </si>
  <si>
    <t>Qualitative information on environmental risk</t>
  </si>
  <si>
    <t>Qualitative information on social risk</t>
  </si>
  <si>
    <t>Qualitative information on governance risk</t>
  </si>
  <si>
    <t>Banking book - indicators of potential climate change transition risk: Credit quality of exposures by sector, emissions and residual maturity</t>
  </si>
  <si>
    <t>Banking book - indicators of potential climate change transition risk: Loans collateralised by immovable property</t>
  </si>
  <si>
    <t>Banking book - climate change transition risk: alignment metrics</t>
  </si>
  <si>
    <t>Banking book - indicators of potential climate change physical risk: exposures subject to physical risk</t>
  </si>
  <si>
    <t>Banking book - indicators of potential climate change transition risk: exposures to top-20 carbon intensive firms</t>
  </si>
  <si>
    <t>Other climate change mitigating actions that are not covered in the EU Taxonomy</t>
  </si>
  <si>
    <t>Format</t>
  </si>
  <si>
    <t>Frequency</t>
  </si>
  <si>
    <t>Table</t>
  </si>
  <si>
    <t>Quarterly</t>
  </si>
  <si>
    <t>Annually</t>
  </si>
  <si>
    <t>Semi-annually</t>
  </si>
  <si>
    <t>Legal basis</t>
  </si>
  <si>
    <t>Row number</t>
  </si>
  <si>
    <t>Point (f) of Article 435(1) CRR</t>
  </si>
  <si>
    <t>(a)</t>
  </si>
  <si>
    <t>Disclosure of concise risk statement approved by the management body</t>
  </si>
  <si>
    <t>Point (b) of Article 435(1) CRR</t>
  </si>
  <si>
    <t xml:space="preserve">(b) </t>
  </si>
  <si>
    <t>Information on the risk governance structure for each type of risk</t>
  </si>
  <si>
    <t>Point (e) of Article 435(1) CRR</t>
  </si>
  <si>
    <t xml:space="preserve">(c) </t>
  </si>
  <si>
    <t>Declaration approved by the management body on the adequacy of the risk management arrangements.</t>
  </si>
  <si>
    <t>Point (c) of Article 435(1) CRR</t>
  </si>
  <si>
    <t>(d)</t>
  </si>
  <si>
    <t xml:space="preserve">Disclosure on the scope and nature of risk disclosure and/or measurement systems. </t>
  </si>
  <si>
    <t>(e)</t>
  </si>
  <si>
    <t>Disclose information on the main features of risk disclosure and measurement systems.</t>
  </si>
  <si>
    <t xml:space="preserve"> Point (a) of Article 435(1) CRR</t>
  </si>
  <si>
    <t>(f)</t>
  </si>
  <si>
    <t>Strategies and processes to manage risks for each separate category of risk.</t>
  </si>
  <si>
    <t>Points (a) and (d) of Article 435(1) CRR</t>
  </si>
  <si>
    <t>(g)</t>
  </si>
  <si>
    <t>Information on the strategies and processes to manage, hedge and mitigate risks, as well as on the monitoring of the effectiveness of hedges and mitigants.</t>
  </si>
  <si>
    <t>EU OVA - Institution risk management approach</t>
  </si>
  <si>
    <t>Reference / Discussion</t>
  </si>
  <si>
    <t>Qualitative information</t>
  </si>
  <si>
    <t>Index</t>
  </si>
  <si>
    <t>Point (a) of Article 435(2) CRR</t>
  </si>
  <si>
    <t>The number of directorships held by members of the management body.</t>
  </si>
  <si>
    <t>Point (b) of Article 435(2) CRR</t>
  </si>
  <si>
    <t>(b)</t>
  </si>
  <si>
    <t>Information regarding the recruitment policy for the selection of members of the management body and their actual knowledge, skills and expertise.</t>
  </si>
  <si>
    <t>Point (c) of Article 435(2) CRR</t>
  </si>
  <si>
    <t>(c)</t>
  </si>
  <si>
    <t>Information on the  diversity policy with regard of the members of the management body.</t>
  </si>
  <si>
    <t>Point (d) of Article 435(2) CRR</t>
  </si>
  <si>
    <t>Information whether or not the institution has set up a separate risk committee and the frequency of the meetings.</t>
  </si>
  <si>
    <t>Point (e) Article 435(2) CRR</t>
  </si>
  <si>
    <t xml:space="preserve">Description on the information flow on risk to the management body. </t>
  </si>
  <si>
    <t>EU OVB - Disclosure on governance arrangements</t>
  </si>
  <si>
    <t>EU LI3 - Outline of the differences in the scopes of consolidation (entity by entity)</t>
  </si>
  <si>
    <t>a</t>
  </si>
  <si>
    <t>b</t>
  </si>
  <si>
    <t>c</t>
  </si>
  <si>
    <t>d</t>
  </si>
  <si>
    <t>e</t>
  </si>
  <si>
    <t>f</t>
  </si>
  <si>
    <t>g</t>
  </si>
  <si>
    <t>h</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</si>
  <si>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</si>
  <si>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</si>
  <si>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</si>
  <si>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</si>
  <si>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</si>
  <si>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</si>
  <si>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</si>
  <si>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</si>
  <si>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</si>
  <si>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31 December 2025</t>
  </si>
  <si>
    <t>√</t>
  </si>
  <si>
    <t>EU LI1 - Differences in accounting scope the scope of prudential consolidation and mapping of financial statement categories with regulatory risk categories</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</si>
  <si>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</si>
  <si>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</si>
  <si>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</si>
  <si>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</si>
  <si>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</si>
  <si>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</si>
  <si>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</si>
  <si>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</si>
  <si>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</si>
  <si>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</si>
  <si>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Breakdown by liability classes according to the balance sheet in the published financial statements</t>
  </si>
  <si>
    <t>1</t>
  </si>
  <si>
    <t>Assets</t>
  </si>
  <si>
    <t>Liabilities</t>
  </si>
  <si>
    <t>31 December 2025 [ISK m]</t>
  </si>
  <si>
    <t xml:space="preserve">EU LI2 - Main sources of differences between regulatory exposure amounts and carrying values in financial statements </t>
  </si>
  <si>
    <t>Total</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</si>
  <si>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</si>
  <si>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</si>
  <si>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</si>
  <si>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</si>
  <si>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</si>
  <si>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</si>
  <si>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</si>
  <si>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</si>
  <si>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</si>
  <si>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</si>
  <si>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</si>
  <si>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</si>
  <si>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</si>
  <si>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</si>
  <si>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</si>
  <si>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</si>
  <si>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</si>
  <si>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Template</t>
  </si>
  <si>
    <t>EU LIA - Explanations of differences between accounting and regulatory exposure amounts</t>
  </si>
  <si>
    <t>Article 436(b) CRR</t>
  </si>
  <si>
    <t>Differences between columns (a) and (b) in template EU LI1</t>
  </si>
  <si>
    <t>Article 436(d) CRR</t>
  </si>
  <si>
    <t>Qualitative information on the main sources of differences between the accounting and regulatoy scope of consolidation shown in template EU LI2</t>
  </si>
  <si>
    <t>EU LIB - Other qualitative information on the scope of application</t>
  </si>
  <si>
    <t>Article 436(f) CRR</t>
  </si>
  <si>
    <t>Article 436(g) CRR</t>
  </si>
  <si>
    <t>Article 436(h) CRR</t>
  </si>
  <si>
    <t>Impediment to the prompt transfer of own funds or to the repayment of liabilities within the group</t>
  </si>
  <si>
    <t>Subsidiaries no included in the consolidation with own funds less than required</t>
  </si>
  <si>
    <t>Use of derogation referred to in Article 7 CRR or individual consolidation method laid down in Article 9 CRR</t>
  </si>
  <si>
    <t>Aggregate amount by which the actual own funds are less than required in all subsidiaries that are not included in the consolidation</t>
  </si>
  <si>
    <t>EU OV1 - Overview of total risk exposure amounts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</si>
  <si>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</si>
  <si>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</si>
  <si>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</si>
  <si>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</si>
  <si>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</si>
  <si>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</si>
  <si>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</si>
  <si>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</si>
  <si>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</si>
  <si>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</si>
  <si>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</si>
  <si>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</si>
  <si>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</si>
  <si>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</si>
  <si>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</si>
  <si>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</si>
  <si>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 xml:space="preserve">  Of which the standardised approach (SA)</t>
  </si>
  <si>
    <t>EU 10b</t>
  </si>
  <si>
    <t xml:space="preserve">  Of which the basic approach (F-BA and R-BA)</t>
  </si>
  <si>
    <t>EU 10c</t>
  </si>
  <si>
    <t xml:space="preserve">  Of which the simplified approach</t>
  </si>
  <si>
    <t>Not applicable</t>
  </si>
  <si>
    <t>Q4 2025</t>
  </si>
  <si>
    <t>Q3 2025</t>
  </si>
  <si>
    <t>[ISK m]</t>
  </si>
  <si>
    <t>Settlement risk</t>
  </si>
  <si>
    <t>EU 19a</t>
  </si>
  <si>
    <t>Securitisation exposures in the non-trading book (after the cap)</t>
  </si>
  <si>
    <t>Of which SEC-IRBA approach</t>
  </si>
  <si>
    <t>Of which SEC-ERBA (including IAA)</t>
  </si>
  <si>
    <t>Of which SEC-SA approach</t>
  </si>
  <si>
    <t>Of which 1250% / deduction</t>
  </si>
  <si>
    <t>EU 21a</t>
  </si>
  <si>
    <t>Position, foreign exchange and commodities risk (Market risk)</t>
  </si>
  <si>
    <t>Of which the Alternative standardised approach (A-SA)</t>
  </si>
  <si>
    <t>Of which the Simplified standardised approach (S-SA)</t>
  </si>
  <si>
    <t>Of which Alternative Internal Model Approach (A-IMA)</t>
  </si>
  <si>
    <t>EU 22a</t>
  </si>
  <si>
    <t>Large exposures</t>
  </si>
  <si>
    <t>Reclassifications between the trading and non-trading books</t>
  </si>
  <si>
    <t>EU 24a</t>
  </si>
  <si>
    <t>Exposures to crypto-assets</t>
  </si>
  <si>
    <t>Amount below the threshold for deduction (subject to 250% risk weight)</t>
  </si>
  <si>
    <t>Output floor applied (%)</t>
  </si>
  <si>
    <t>Floor adjustment (before application of transitional cap)</t>
  </si>
  <si>
    <t>Floor adjustment (after application of transitional cap)</t>
  </si>
  <si>
    <t>EU INS1 - Insurance participations</t>
  </si>
  <si>
    <t>Exposure value</t>
  </si>
  <si>
    <t>Risk exposure amount</t>
  </si>
  <si>
    <t>Own fund instruments held in insurance or re-insurance undertakings  or insurance holding company not deducted from own funds</t>
  </si>
  <si>
    <t>EU CC1 - Composition of regulatory own funds</t>
  </si>
  <si>
    <t xml:space="preserve"> (a)</t>
  </si>
  <si>
    <t xml:space="preserve">  (b)</t>
  </si>
  <si>
    <t>Amounts</t>
  </si>
  <si>
    <t xml:space="preserve">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</si>
  <si>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</si>
  <si>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</si>
  <si>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</si>
  <si>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</si>
  <si>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</si>
  <si>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</si>
  <si>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</si>
  <si>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</si>
  <si>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</si>
  <si>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</si>
  <si>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</si>
  <si>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</si>
  <si>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</si>
  <si>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</si>
  <si>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</si>
  <si>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</si>
  <si>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</si>
  <si>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</si>
  <si>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</si>
  <si>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</si>
  <si>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</si>
  <si>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</si>
  <si>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</si>
  <si>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</si>
  <si>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</si>
  <si>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</si>
  <si>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</si>
  <si>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</si>
  <si>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</si>
  <si>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</si>
  <si>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</si>
  <si>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</si>
  <si>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</si>
  <si>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</si>
  <si>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</si>
  <si>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</si>
  <si>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</si>
  <si>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</si>
  <si>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</si>
  <si>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</si>
  <si>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</si>
  <si>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</si>
  <si>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</si>
  <si>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</si>
  <si>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</si>
  <si>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</si>
  <si>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</si>
  <si>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</si>
  <si>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(i)</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</si>
  <si>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</si>
  <si>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</si>
  <si>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</si>
  <si>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</si>
  <si>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</si>
  <si>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</si>
  <si>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</si>
  <si>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</si>
  <si>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</si>
  <si>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</si>
  <si>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</si>
  <si>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</si>
  <si>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</si>
  <si>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</si>
  <si>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</si>
  <si>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</si>
  <si>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</si>
  <si>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</si>
  <si>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</si>
  <si>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</si>
  <si>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</si>
  <si>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</si>
  <si>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</si>
  <si>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</si>
  <si>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</si>
  <si>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</si>
  <si>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</si>
  <si>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</si>
  <si>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</si>
  <si>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</si>
  <si>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</si>
  <si>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</si>
  <si>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</si>
  <si>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</si>
  <si>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</si>
  <si>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</si>
  <si>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</si>
  <si>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</si>
  <si>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</si>
  <si>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</si>
  <si>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</si>
  <si>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</si>
  <si>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</si>
  <si>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</si>
  <si>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</si>
  <si>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</si>
  <si>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</si>
  <si>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</si>
  <si>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</si>
  <si>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</si>
  <si>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</si>
  <si>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</si>
  <si>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</si>
  <si>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</si>
  <si>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</si>
  <si>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</si>
  <si>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</si>
  <si>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</si>
  <si>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</si>
  <si>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</si>
  <si>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</si>
  <si>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</si>
  <si>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</si>
  <si>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</si>
  <si>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</si>
  <si>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</si>
  <si>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</si>
  <si>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</si>
  <si>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</si>
  <si>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</si>
  <si>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</si>
  <si>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</si>
  <si>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r>
      <t>Deferred tax assets arising from temporary differences (amount above 10% threshold, net of related tax liability where the conditions in Article 38</t>
    </r>
    <r>
      <rPr>
        <strike/>
        <sz val="9"/>
        <color rgb="FFFF0000"/>
        <rFont val="Suisse intl condensed"/>
      </rPr>
      <t xml:space="preserve"> </t>
    </r>
    <r>
      <rPr>
        <sz val="9"/>
        <rFont val="Suisse intl condensed"/>
      </rPr>
      <t>(3) CRR are met) (negative amount)</t>
    </r>
  </si>
  <si>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</si>
  <si>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</si>
  <si>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</si>
  <si>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</si>
  <si>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EU-56a </t>
  </si>
  <si>
    <r>
      <t>Source based on reference numbers/letters of the balance sheet under the regulatory scope of consolidation</t>
    </r>
    <r>
      <rPr>
        <sz val="9"/>
        <color theme="8" tint="-0.499984740745262"/>
        <rFont val="Suisse intl condensed"/>
      </rPr>
      <t> </t>
    </r>
  </si>
  <si>
    <t>Arion Bank's Additional Pillar 3 Risk Disclosures Q4 2025</t>
  </si>
  <si>
    <t>EU CC2 - Reconciliation of regulatory own funds to balance sheet in the audited financial statements</t>
  </si>
  <si>
    <t>Balance sheet as in published financial statements</t>
  </si>
  <si>
    <t>Under regulatory scope of consolidation</t>
  </si>
  <si>
    <t>Reference</t>
  </si>
  <si>
    <t>Total assets</t>
  </si>
  <si>
    <t>Total liabilities</t>
  </si>
  <si>
    <t>Shareholders' Equity</t>
  </si>
  <si>
    <t>EU OVC - ICAAP</t>
  </si>
  <si>
    <t>Article 438(a) CRR</t>
  </si>
  <si>
    <t>Article 438(c) CRR</t>
  </si>
  <si>
    <t>CCyB1: Geographical distribution of credit exposures relevant for the calculation of the countercyclical buffer</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</si>
  <si>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</si>
  <si>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</si>
  <si>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</si>
  <si>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</si>
  <si>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</si>
  <si>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</si>
  <si>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</si>
  <si>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</si>
  <si>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</si>
  <si>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</si>
  <si>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</si>
  <si>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</si>
  <si>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</si>
  <si>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</si>
  <si>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</si>
  <si>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</si>
  <si>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</si>
  <si>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</si>
  <si>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</si>
  <si>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</si>
  <si>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</si>
  <si>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Countercyclical buffer rate (%)</t>
  </si>
  <si>
    <t>Own fund requirements weights (%)</t>
  </si>
  <si>
    <t>CCyB2: Amount of institution-specific countercyclical buffer</t>
  </si>
  <si>
    <t>Total risk exposure amount</t>
  </si>
  <si>
    <t>Institution specific countercyclical capital buffer rate</t>
  </si>
  <si>
    <t>Institution specific countercyclical capital buffer requirement</t>
  </si>
  <si>
    <t>EU LR1: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</si>
  <si>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</si>
  <si>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</si>
  <si>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</si>
  <si>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</si>
  <si>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</si>
  <si>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</si>
  <si>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</si>
  <si>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</si>
  <si>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</si>
  <si>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</si>
  <si>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</si>
  <si>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and point (ca) of Article 429a(1) CRR)</t>
  </si>
  <si>
    <t>EU-11b</t>
  </si>
  <si>
    <t>(Adjustment for exposures excluded from the total exposure measure in accordance with point (j) of Article 429a(1) CRR)</t>
  </si>
  <si>
    <t>Other adjustments</t>
  </si>
  <si>
    <t>(Adjustment for temporary exemption of exposures to central banks (if applicable))</t>
  </si>
  <si>
    <t>Adjustment for derivative financial instruments</t>
  </si>
  <si>
    <r>
      <rPr>
        <b/>
        <sz val="9"/>
        <color theme="1"/>
        <rFont val="Suisse intl condensed"/>
      </rPr>
      <t>T</t>
    </r>
    <r>
      <rPr>
        <b/>
        <sz val="9"/>
        <color rgb="FF000000"/>
        <rFont val="Suisse intl condensed"/>
      </rPr>
      <t>otal exposure measure</t>
    </r>
  </si>
  <si>
    <t>EU LR2: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</si>
  <si>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</si>
  <si>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</si>
  <si>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</si>
  <si>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</si>
  <si>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</si>
  <si>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</si>
  <si>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</si>
  <si>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</si>
  <si>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</si>
  <si>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</si>
  <si>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</si>
  <si>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</si>
  <si>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</si>
  <si>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</si>
  <si>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</si>
  <si>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</si>
  <si>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</si>
  <si>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</si>
  <si>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</si>
  <si>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</si>
  <si>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</si>
  <si>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</si>
  <si>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</si>
  <si>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</si>
  <si>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</si>
  <si>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</si>
  <si>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</si>
  <si>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</si>
  <si>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</si>
  <si>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</si>
  <si>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</si>
  <si>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</si>
  <si>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</si>
  <si>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</si>
  <si>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</si>
  <si>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</si>
  <si>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</si>
  <si>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</si>
  <si>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</si>
  <si>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</si>
  <si>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</si>
  <si>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</si>
  <si>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</si>
  <si>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</si>
  <si>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</si>
  <si>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</si>
  <si>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</si>
  <si>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</si>
  <si>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</si>
  <si>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</si>
  <si>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</si>
  <si>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</si>
  <si>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</si>
  <si>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</si>
  <si>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</si>
  <si>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</si>
  <si>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</si>
  <si>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</si>
  <si>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</si>
  <si>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</si>
  <si>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</si>
  <si>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</si>
  <si>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</si>
  <si>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</si>
  <si>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</si>
  <si>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</si>
  <si>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</si>
  <si>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</si>
  <si>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Total exposure measure</t>
  </si>
  <si>
    <t>Leverage ratio</t>
  </si>
  <si>
    <t>Leverage ratio (%)</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</si>
  <si>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</si>
  <si>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</si>
  <si>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</si>
  <si>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</si>
  <si>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</si>
  <si>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</si>
  <si>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</si>
  <si>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</si>
  <si>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</si>
  <si>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</si>
  <si>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</si>
  <si>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</si>
  <si>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</si>
  <si>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</si>
  <si>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</si>
  <si>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</si>
  <si>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</si>
  <si>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</si>
  <si>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</si>
  <si>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</si>
  <si>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</si>
  <si>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</si>
  <si>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</si>
  <si>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</si>
  <si>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r>
      <t xml:space="preserve">(Exposures excluded from the </t>
    </r>
    <r>
      <rPr>
        <strike/>
        <sz val="9"/>
        <rFont val="Suisse intl condensed"/>
      </rPr>
      <t>leverage ratio</t>
    </r>
    <r>
      <rPr>
        <sz val="9"/>
        <rFont val="Suisse intl condensed"/>
      </rPr>
      <t xml:space="preserve"> total exposure measure in accordance with point (c ) and point (ca) of Article 429a(1) CRR)</t>
    </r>
  </si>
  <si>
    <t>Q2 2025</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</si>
  <si>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</si>
  <si>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</si>
  <si>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</si>
  <si>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</si>
  <si>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</si>
  <si>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</si>
  <si>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</si>
  <si>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</si>
  <si>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</si>
  <si>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</si>
  <si>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</si>
  <si>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</si>
  <si>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</si>
  <si>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</si>
  <si>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</si>
  <si>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</si>
  <si>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</si>
  <si>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</si>
  <si>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</si>
  <si>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</si>
  <si>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</si>
  <si>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</si>
  <si>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</si>
  <si>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</si>
  <si>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</si>
  <si>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EU LRA: Disclosure of LR qualitative information</t>
  </si>
  <si>
    <t>Row</t>
  </si>
  <si>
    <t>Description of the processes used to manage the risk of excessive leverage</t>
  </si>
  <si>
    <t>Description of the factors that had an impact on the leverage ratio during the period to which the disclosed leverage ratio refers</t>
  </si>
  <si>
    <t>EU KM1: Key metrics template</t>
  </si>
  <si>
    <t>Available own funds (amounts)</t>
  </si>
  <si>
    <t xml:space="preserve">Common Equity Tier 1 (CET1) capital </t>
  </si>
  <si>
    <t xml:space="preserve">Tier 1 capital </t>
  </si>
  <si>
    <t xml:space="preserve">Total capital </t>
  </si>
  <si>
    <t>Risk-weighted exposure amounts</t>
  </si>
  <si>
    <t>4a</t>
  </si>
  <si>
    <t>Total risk exposure pre-floor</t>
  </si>
  <si>
    <t> </t>
  </si>
  <si>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</si>
  <si>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</si>
  <si>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</si>
  <si>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</si>
  <si>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</si>
  <si>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</si>
  <si>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</si>
  <si>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</si>
  <si>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</si>
  <si>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</si>
  <si>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</si>
  <si>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</si>
  <si>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</si>
  <si>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</si>
  <si>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</si>
  <si>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</si>
  <si>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</si>
  <si>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</si>
  <si>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</si>
  <si>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</si>
  <si>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r>
      <t>Capital ratios (as a percentage of risk</t>
    </r>
    <r>
      <rPr>
        <b/>
        <sz val="9"/>
        <rFont val="Suisse intl condensed"/>
      </rPr>
      <t>-weighted</t>
    </r>
    <r>
      <rPr>
        <b/>
        <sz val="9"/>
        <color rgb="FF000000"/>
        <rFont val="Suisse intl condensed"/>
      </rPr>
      <t xml:space="preserve"> exposure amount)</t>
    </r>
  </si>
  <si>
    <r>
      <t>Common Equity Tier</t>
    </r>
    <r>
      <rPr>
        <sz val="9"/>
        <color theme="1"/>
        <rFont val="Suisse intl condensed"/>
      </rPr>
      <t> </t>
    </r>
    <r>
      <rPr>
        <sz val="9"/>
        <color rgb="FF000000"/>
        <rFont val="Suisse intl condensed"/>
      </rPr>
      <t>1 ratio (%)</t>
    </r>
  </si>
  <si>
    <t>Q1 2025</t>
  </si>
  <si>
    <t>Q4 2024</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</si>
  <si>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</si>
  <si>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</si>
  <si>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</si>
  <si>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</si>
  <si>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</si>
  <si>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</si>
  <si>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</si>
  <si>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</si>
  <si>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</si>
  <si>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</si>
  <si>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</si>
  <si>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</si>
  <si>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r>
      <t>Additional own funds requirements to address the risk of excessive leverage (as a percentage of total exposure measure)</t>
    </r>
    <r>
      <rPr>
        <b/>
        <sz val="11"/>
        <color theme="9"/>
        <rFont val="Calibri"/>
        <family val="2"/>
        <scheme val="minor"/>
      </rPr>
      <t/>
    </r>
  </si>
  <si>
    <t>EU 14a</t>
  </si>
  <si>
    <t>EU 14b</t>
  </si>
  <si>
    <t>EU 14c</t>
  </si>
  <si>
    <t>Total SREP leverage ratio requirements (%)</t>
  </si>
  <si>
    <t>Leverage ratio buffer and overall leverage ratio requirement (as a percentage of total exposure measure)</t>
  </si>
  <si>
    <t>EU 14d</t>
  </si>
  <si>
    <t>EU 14e</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</si>
  <si>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</si>
  <si>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</si>
  <si>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</si>
  <si>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</si>
  <si>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</si>
  <si>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</si>
  <si>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</si>
  <si>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</si>
  <si>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</si>
  <si>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</si>
  <si>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</si>
  <si>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</si>
  <si>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 EU CRA: General qualitative information about credit risk</t>
  </si>
  <si>
    <t>Institutions shall describe their risk management objectives and policies for credit risk by providing the following information:</t>
  </si>
  <si>
    <t>Qualitative disclosures</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</si>
  <si>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</si>
  <si>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</si>
  <si>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</si>
  <si>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</si>
  <si>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 xml:space="preserve"> EU CRB: Additional disclosures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</si>
  <si>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</si>
  <si>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</si>
  <si>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</si>
  <si>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</si>
  <si>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EU CR4 – standardised approach – Credit risk exposure and CRM effects</t>
  </si>
  <si>
    <t xml:space="preserve"> Exposure classes</t>
  </si>
  <si>
    <t>Exposures before CCF and before CRM</t>
  </si>
  <si>
    <t>Exposures post CCF and post CRM</t>
  </si>
  <si>
    <t>RWEAs and RWEAs density</t>
  </si>
  <si>
    <t>On-balance-sheet exposures</t>
  </si>
  <si>
    <t>Off-balance-sheet exposures</t>
  </si>
  <si>
    <t>RWEAs</t>
  </si>
  <si>
    <t xml:space="preserve">RWEAs density (%) </t>
  </si>
  <si>
    <t>Central governments or central banks</t>
  </si>
  <si>
    <t xml:space="preserve">Non-central government public sector entities </t>
  </si>
  <si>
    <t>EU 2a</t>
  </si>
  <si>
    <t xml:space="preserve">    Regional governments or local authorities</t>
  </si>
  <si>
    <t>EU 2b</t>
  </si>
  <si>
    <t xml:space="preserve">    Public sector entities</t>
  </si>
  <si>
    <t>Multilateral development banks</t>
  </si>
  <si>
    <t>EU 3a</t>
  </si>
  <si>
    <t>International organisations</t>
  </si>
  <si>
    <t xml:space="preserve">     Of which: Specialised Lending</t>
  </si>
  <si>
    <t>Subordinated debt exposures and equity</t>
  </si>
  <si>
    <t>EU 7a</t>
  </si>
  <si>
    <t xml:space="preserve">     Subordinated debt exposures</t>
  </si>
  <si>
    <t>EU 7b</t>
  </si>
  <si>
    <t xml:space="preserve">     Equity</t>
  </si>
  <si>
    <t>Retail</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</si>
  <si>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</si>
  <si>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</si>
  <si>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</si>
  <si>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</si>
  <si>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</si>
  <si>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</si>
  <si>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</si>
  <si>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Collective investment undertakings (CIU)</t>
  </si>
  <si>
    <t xml:space="preserve">EU 10c </t>
  </si>
  <si>
    <t>Other items</t>
  </si>
  <si>
    <t>not applicable</t>
  </si>
  <si>
    <t>TOTAL</t>
  </si>
  <si>
    <t>EU CR5: Standardised approach</t>
  </si>
  <si>
    <t>Risk weight</t>
  </si>
  <si>
    <t>Of which unrated</t>
  </si>
  <si>
    <t>Others</t>
  </si>
  <si>
    <t xml:space="preserve">g </t>
  </si>
  <si>
    <t xml:space="preserve">h </t>
  </si>
  <si>
    <t>n</t>
  </si>
  <si>
    <t>o</t>
  </si>
  <si>
    <t>p</t>
  </si>
  <si>
    <t>q</t>
  </si>
  <si>
    <t>r</t>
  </si>
  <si>
    <t>s</t>
  </si>
  <si>
    <t>t</t>
  </si>
  <si>
    <t>u</t>
  </si>
  <si>
    <t>v</t>
  </si>
  <si>
    <t>w</t>
  </si>
  <si>
    <t>x</t>
  </si>
  <si>
    <t>y</t>
  </si>
  <si>
    <t>z</t>
  </si>
  <si>
    <t>aa</t>
  </si>
  <si>
    <t xml:space="preserve">      Subordinated debt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</si>
  <si>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</si>
  <si>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</si>
  <si>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</si>
  <si>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</si>
  <si>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</si>
  <si>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</si>
  <si>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</si>
  <si>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</si>
  <si>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</si>
  <si>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</si>
  <si>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</si>
  <si>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</si>
  <si>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</si>
  <si>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</si>
  <si>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</si>
  <si>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</si>
  <si>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</si>
  <si>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EU CRD: Qualitative disclosure requirements related to standardised approach</t>
  </si>
  <si>
    <t>Article 444  (a) CRR</t>
  </si>
  <si>
    <t>Names of the external credit assessment institutions (ECAIs) and export credit agencies (ECAs) nominated by the institution, and the reasons for any changes over the disclosure period;</t>
  </si>
  <si>
    <t>Article 444  (b) CRR</t>
  </si>
  <si>
    <t>The exposure classes for which each ECAI or ECA is used;</t>
  </si>
  <si>
    <t>Article 444 (c) CRR</t>
  </si>
  <si>
    <t>(c )</t>
  </si>
  <si>
    <t>A description of the process used to transfer the issuer and issue credit ratings onto comparable assets  items not included in the trading book;</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</si>
  <si>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</si>
  <si>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</si>
  <si>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EU CR1-A: Maturity of exposures</t>
  </si>
  <si>
    <t>Net exposure value</t>
  </si>
  <si>
    <t>On demand</t>
  </si>
  <si>
    <t>&lt;= 1 year</t>
  </si>
  <si>
    <t>&gt; 1 year &lt;= 5 years</t>
  </si>
  <si>
    <t>&gt; 5 years</t>
  </si>
  <si>
    <t>No stated maturity</t>
  </si>
  <si>
    <t>Loans and advances</t>
  </si>
  <si>
    <t>Debt securities</t>
  </si>
  <si>
    <t>EU CR1-A</t>
  </si>
  <si>
    <t>EU CCyB1</t>
  </si>
  <si>
    <t>EU CCyB2</t>
  </si>
  <si>
    <t>EU CQ5: Credit quality of loans and advances to non-financial corporations by industry</t>
  </si>
  <si>
    <t>Gross carrying amount</t>
  </si>
  <si>
    <t>Accumulated impairment</t>
  </si>
  <si>
    <t>Accumulated negative changes in fair value due to credit risk on non-performing exposures</t>
  </si>
  <si>
    <t>Agriculture, forestry and fishing</t>
  </si>
  <si>
    <t>Mining and quarrying</t>
  </si>
  <si>
    <t>030</t>
  </si>
  <si>
    <t>Manufacturing</t>
  </si>
  <si>
    <t>040</t>
  </si>
  <si>
    <t>Electricity, gas, steam and air conditioning supply</t>
  </si>
  <si>
    <t>050</t>
  </si>
  <si>
    <t>Water supply</t>
  </si>
  <si>
    <t>060</t>
  </si>
  <si>
    <t>Construction</t>
  </si>
  <si>
    <t>070</t>
  </si>
  <si>
    <t>Wholesale and retail trade</t>
  </si>
  <si>
    <t>080</t>
  </si>
  <si>
    <t>Transport and storage</t>
  </si>
  <si>
    <t>090</t>
  </si>
  <si>
    <t>Accommodation and food service activities</t>
  </si>
  <si>
    <t>100</t>
  </si>
  <si>
    <t>Information and communication</t>
  </si>
  <si>
    <t>110</t>
  </si>
  <si>
    <t>Financial and insurance actvities</t>
  </si>
  <si>
    <t>120</t>
  </si>
  <si>
    <t>Real estate activities</t>
  </si>
  <si>
    <t>130</t>
  </si>
  <si>
    <t>Professional, scientific and technical activities</t>
  </si>
  <si>
    <t>140</t>
  </si>
  <si>
    <t>Administrative and support service activities</t>
  </si>
  <si>
    <t>150</t>
  </si>
  <si>
    <t>Public administration and defense, compulsory social security</t>
  </si>
  <si>
    <t>160</t>
  </si>
  <si>
    <t>Education</t>
  </si>
  <si>
    <t>170</t>
  </si>
  <si>
    <t>Human health services and social work activities</t>
  </si>
  <si>
    <t>180</t>
  </si>
  <si>
    <t>Arts, entertainment and recreation</t>
  </si>
  <si>
    <t>190</t>
  </si>
  <si>
    <t>Other services</t>
  </si>
  <si>
    <t>200</t>
  </si>
  <si>
    <r>
      <rPr>
        <sz val="9"/>
        <color theme="8" tint="-0.499984740745262"/>
        <rFont val="Suisse intl condensed"/>
      </rPr>
      <t>Of which</t>
    </r>
    <r>
      <rPr>
        <b/>
        <sz val="9"/>
        <color theme="8" tint="-0.499984740745262"/>
        <rFont val="Suisse intl condensed"/>
      </rPr>
      <t xml:space="preserve"> non-performing</t>
    </r>
  </si>
  <si>
    <r>
      <rPr>
        <sz val="9"/>
        <color theme="8" tint="-0.499984740745262"/>
        <rFont val="Suisse intl condensed"/>
      </rPr>
      <t>Of which</t>
    </r>
    <r>
      <rPr>
        <b/>
        <sz val="9"/>
        <color theme="8" tint="-0.499984740745262"/>
        <rFont val="Suisse intl condensed"/>
      </rPr>
      <t xml:space="preserve"> defaulted</t>
    </r>
  </si>
  <si>
    <r>
      <rPr>
        <sz val="9"/>
        <color theme="8" tint="-0.499984740745262"/>
        <rFont val="Suisse intl condensed"/>
      </rPr>
      <t xml:space="preserve">Of which </t>
    </r>
    <r>
      <rPr>
        <b/>
        <sz val="9"/>
        <color theme="8" tint="-0.499984740745262"/>
        <rFont val="Suisse intl condensed"/>
      </rPr>
      <t>loans and advances subject to impairment</t>
    </r>
  </si>
  <si>
    <t>EU CQ4: Quality of non-performing exposures by geography</t>
  </si>
  <si>
    <t>Gross carrying/nominal amount</t>
  </si>
  <si>
    <t>Provisions on off-balance-sheet commitments and financial guarantees given</t>
  </si>
  <si>
    <t>Other countries</t>
  </si>
  <si>
    <t>f </t>
  </si>
  <si>
    <r>
      <rPr>
        <sz val="9"/>
        <color theme="8" tint="-0.499984740745262"/>
        <rFont val="Suisse intl condensed"/>
      </rPr>
      <t xml:space="preserve">Of which </t>
    </r>
    <r>
      <rPr>
        <b/>
        <sz val="9"/>
        <color theme="8" tint="-0.499984740745262"/>
        <rFont val="Suisse intl condensed"/>
      </rPr>
      <t>non-performing</t>
    </r>
  </si>
  <si>
    <r>
      <rPr>
        <sz val="9"/>
        <color theme="8" tint="-0.499984740745262"/>
        <rFont val="Suisse intl condensed"/>
      </rPr>
      <t xml:space="preserve">Of which </t>
    </r>
    <r>
      <rPr>
        <b/>
        <sz val="9"/>
        <color theme="8" tint="-0.499984740745262"/>
        <rFont val="Suisse intl condensed"/>
      </rPr>
      <t>defaulted</t>
    </r>
  </si>
  <si>
    <r>
      <rPr>
        <sz val="9"/>
        <color theme="8" tint="-0.499984740745262"/>
        <rFont val="Suisse intl condensed"/>
      </rPr>
      <t xml:space="preserve">Of which </t>
    </r>
    <r>
      <rPr>
        <b/>
        <sz val="9"/>
        <color theme="8" tint="-0.499984740745262"/>
        <rFont val="Suisse intl condensed"/>
      </rPr>
      <t>subject to impairment</t>
    </r>
  </si>
  <si>
    <t>EU CQ7: Collateral obtained by taking possession and execution processes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</si>
  <si>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</si>
  <si>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</si>
  <si>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</si>
  <si>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</si>
  <si>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</si>
  <si>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</si>
  <si>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</si>
  <si>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</si>
  <si>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</si>
  <si>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</si>
  <si>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EU CR3: CRM techniques overview: Disclosure of the use of credit risk mitigation techniques</t>
  </si>
  <si>
    <t xml:space="preserve">Unsecured carrying amount </t>
  </si>
  <si>
    <t>Secured carrying amount</t>
  </si>
  <si>
    <t xml:space="preserve">Debt securities </t>
  </si>
  <si>
    <t xml:space="preserve">     Of which non-performing exposures</t>
  </si>
  <si>
    <t xml:space="preserve">            Of which defaulted </t>
  </si>
  <si>
    <r>
      <rPr>
        <sz val="9"/>
        <color theme="8" tint="-0.499984740745262"/>
        <rFont val="Suisse intl condensed"/>
      </rPr>
      <t>Of which</t>
    </r>
    <r>
      <rPr>
        <b/>
        <sz val="9"/>
        <color theme="8" tint="-0.499984740745262"/>
        <rFont val="Suisse intl condensed"/>
      </rPr>
      <t xml:space="preserve"> secured by collateral </t>
    </r>
  </si>
  <si>
    <r>
      <rPr>
        <sz val="9"/>
        <color theme="8" tint="-0.499984740745262"/>
        <rFont val="Suisse intl condensed"/>
      </rPr>
      <t xml:space="preserve">Of which </t>
    </r>
    <r>
      <rPr>
        <b/>
        <sz val="9"/>
        <color theme="8" tint="-0.499984740745262"/>
        <rFont val="Suisse intl condensed"/>
      </rPr>
      <t>secured by financial guarantees</t>
    </r>
  </si>
  <si>
    <r>
      <rPr>
        <sz val="9"/>
        <color theme="8" tint="-0.499984740745262"/>
        <rFont val="Suisse intl condensed"/>
      </rPr>
      <t xml:space="preserve">Of which </t>
    </r>
    <r>
      <rPr>
        <b/>
        <sz val="9"/>
        <color theme="8" tint="-0.499984740745262"/>
        <rFont val="Suisse intl condensed"/>
      </rPr>
      <t>secured by credit derivatives</t>
    </r>
  </si>
  <si>
    <t xml:space="preserve"> EU CRC – Qualitative disclosure requirements related to CRM techniques</t>
  </si>
  <si>
    <t>Article 453 (a) CRR</t>
  </si>
  <si>
    <t xml:space="preserve">A description of the core features of the policies and processes for on- and off-balance sheet netting and an indication of the extent to which institutions make use of balance sheet netting;
</t>
  </si>
  <si>
    <t>Article 453 (b) CRR</t>
  </si>
  <si>
    <t>The core features of policies and processes for eligible collateral evaluation and management;</t>
  </si>
  <si>
    <t>A description of the main types of collateral taken by the institution to mitigate credit risk;</t>
  </si>
  <si>
    <t xml:space="preserve">
Article 453 (d)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</si>
  <si>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</si>
  <si>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(e) CRR</t>
  </si>
  <si>
    <t>Information about market or credit risk concentrations within the credit mitigation taken;</t>
  </si>
  <si>
    <r>
      <t>Article 453 (c) CRR</t>
    </r>
    <r>
      <rPr>
        <b/>
        <sz val="9"/>
        <color theme="1"/>
        <rFont val="Suisse intl condensed"/>
      </rPr>
      <t xml:space="preserve">
</t>
    </r>
  </si>
  <si>
    <r>
      <t>(c)</t>
    </r>
    <r>
      <rPr>
        <b/>
        <sz val="9"/>
        <color theme="1"/>
        <rFont val="Suisse intl condensed"/>
      </rPr>
      <t xml:space="preserve">
</t>
    </r>
  </si>
  <si>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</si>
  <si>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</si>
  <si>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</si>
  <si>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</si>
  <si>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</si>
  <si>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</si>
  <si>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</si>
  <si>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</si>
  <si>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</si>
  <si>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</si>
  <si>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</si>
  <si>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</si>
  <si>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</si>
  <si>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</si>
  <si>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</si>
  <si>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</si>
  <si>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</si>
  <si>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</si>
  <si>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</si>
  <si>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</si>
  <si>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</si>
  <si>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</si>
  <si>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210</t>
  </si>
  <si>
    <t>220</t>
  </si>
  <si>
    <t>EU CR1: Performing and non-performing exposures and related provisions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</si>
  <si>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</si>
  <si>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</si>
  <si>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</si>
  <si>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</si>
  <si>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</si>
  <si>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</si>
  <si>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</si>
  <si>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</si>
  <si>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</si>
  <si>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Of which defaulted</t>
  </si>
  <si>
    <t xml:space="preserve">      Of which SMEs</t>
  </si>
  <si>
    <t>EU CQ3: Credit quality of performing and non-performing exposures by past due days</t>
  </si>
  <si>
    <t>EU CQ1: Credit quality of forborne exposures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</si>
  <si>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</si>
  <si>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</si>
  <si>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</si>
  <si>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</si>
  <si>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</si>
  <si>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</si>
  <si>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</si>
  <si>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impaired</t>
  </si>
  <si>
    <t>Debt Securities</t>
  </si>
  <si>
    <t>Loan commitments given</t>
  </si>
  <si>
    <t>EU CR2: Changes in the stock of non-performing loans and advances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</si>
  <si>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</si>
  <si>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</si>
  <si>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</si>
  <si>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</si>
  <si>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</si>
  <si>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</si>
  <si>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</si>
  <si>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EU CCRA: Qualitative disclosure related to CCR</t>
  </si>
  <si>
    <t>Description of the methodology used to assign internal capital and credit limits for counterparty credit exposures, including the methods to assign those limits to exposures to central counterparties</t>
  </si>
  <si>
    <t>Article 439 (a) CRR</t>
  </si>
  <si>
    <t>Description of policies related to guarantees and other credit risk mitigants, such as the policies for securing collateral and establishing credit reserves</t>
  </si>
  <si>
    <t>Article 439 (b) CRR</t>
  </si>
  <si>
    <t>Description of policies with respect to Wrong-Way risk as defined in Article 291 of the CRR</t>
  </si>
  <si>
    <t>Article 439 (c) CRR</t>
  </si>
  <si>
    <t>Any other risk management objectives and relevant policies related to CCR</t>
  </si>
  <si>
    <t>Article 431 (3) and (4) CRR</t>
  </si>
  <si>
    <t>The amount of collateral the institution would have to provide if its credit rating was downgraded</t>
  </si>
  <si>
    <t>Article 439 (d) CRR</t>
  </si>
  <si>
    <t>EU CCR1: Analysis of CCR exposure by approach</t>
  </si>
  <si>
    <t>Replacement cost (RC)</t>
  </si>
  <si>
    <t>Potential future exposure  (PFE)</t>
  </si>
  <si>
    <t>EEPE</t>
  </si>
  <si>
    <t>Exposure value pre-CRM</t>
  </si>
  <si>
    <t>Exposure value post-CRM</t>
  </si>
  <si>
    <t>RWEA</t>
  </si>
  <si>
    <t>EU - Original Exposure Method (for derivatives)</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</si>
  <si>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</si>
  <si>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</si>
  <si>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</si>
  <si>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</si>
  <si>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</si>
  <si>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</si>
  <si>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</si>
  <si>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</si>
  <si>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</si>
  <si>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</si>
  <si>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</si>
  <si>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</si>
  <si>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Alpha used for computing regulatory exposure value</t>
  </si>
  <si>
    <r>
      <t>EU</t>
    </r>
    <r>
      <rPr>
        <sz val="9"/>
        <color rgb="FFFF0000"/>
        <rFont val="Suisse intl condensed"/>
      </rPr>
      <t>-</t>
    </r>
    <r>
      <rPr>
        <sz val="9"/>
        <rFont val="Suisse intl condensed"/>
      </rPr>
      <t>1</t>
    </r>
  </si>
  <si>
    <r>
      <t>EU</t>
    </r>
    <r>
      <rPr>
        <sz val="9"/>
        <color rgb="FFFF0000"/>
        <rFont val="Suisse intl condensed"/>
      </rPr>
      <t>-</t>
    </r>
    <r>
      <rPr>
        <sz val="9"/>
        <rFont val="Suisse intl condensed"/>
      </rPr>
      <t>2</t>
    </r>
  </si>
  <si>
    <t>EU CCR3 – Standardised approach – CCR exposures by regulatory exposure class and risk weights</t>
  </si>
  <si>
    <t>Exposure classes</t>
  </si>
  <si>
    <t xml:space="preserve">Central governments or central banks </t>
  </si>
  <si>
    <t xml:space="preserve">Regional government or local authorities </t>
  </si>
  <si>
    <t>Public sector entities</t>
  </si>
  <si>
    <t>Institutions and corporates with a short-term credit assessment</t>
  </si>
  <si>
    <t xml:space="preserve">Total exposure value </t>
  </si>
  <si>
    <t>EU CCR5 – Composition of collateral for CCR exposures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</si>
  <si>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</si>
  <si>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</si>
  <si>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</si>
  <si>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</si>
  <si>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</si>
  <si>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</si>
  <si>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</si>
  <si>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</si>
  <si>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</si>
  <si>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</si>
  <si>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</si>
  <si>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</si>
  <si>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</si>
  <si>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</si>
  <si>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 xml:space="preserve"> EU CCR6 – 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</si>
  <si>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</si>
  <si>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</si>
  <si>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</si>
  <si>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</si>
  <si>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</si>
  <si>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</si>
  <si>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</si>
  <si>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</si>
  <si>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</si>
  <si>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</si>
  <si>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</si>
  <si>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</si>
  <si>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EU CCR8: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</si>
  <si>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</si>
  <si>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</si>
  <si>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</si>
  <si>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</si>
  <si>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</si>
  <si>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</si>
  <si>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</si>
  <si>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</si>
  <si>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</si>
  <si>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</si>
  <si>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</si>
  <si>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</si>
  <si>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</si>
  <si>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Market risk under the standardised approach</t>
  </si>
  <si>
    <t>REAs</t>
  </si>
  <si>
    <t>Outright products</t>
  </si>
  <si>
    <t>Interest rate risk (general and specific)</t>
  </si>
  <si>
    <t>Equity risk (general and specific)</t>
  </si>
  <si>
    <t>Foreign exchange risk</t>
  </si>
  <si>
    <t>Commodity risk</t>
  </si>
  <si>
    <t>Options</t>
  </si>
  <si>
    <t>Simplified approach</t>
  </si>
  <si>
    <t>Delta-plus approach</t>
  </si>
  <si>
    <t>Scenario approach</t>
  </si>
  <si>
    <t>Securitization (specific risk)</t>
  </si>
  <si>
    <t>EU MRA - Qualitative disclosure requirements related to market risk</t>
  </si>
  <si>
    <t>Reference / Discussion 2023</t>
  </si>
  <si>
    <t>Points (a) and (d) of Article 435 (1) CRR</t>
  </si>
  <si>
    <t>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</si>
  <si>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Pillar 3 Risk Disclosures Report Section 5.1 and 5.2</t>
  </si>
  <si>
    <t>Point (b) of Article 435 (1) CRR</t>
  </si>
  <si>
    <t xml:space="preserve">A description of the structure and organization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</si>
  <si>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Pillar 3 Risk Disclosures Report Sections 5.1, 5.2, and 5.3</t>
  </si>
  <si>
    <t>Point (c ) of Article 435 (1) CRR</t>
  </si>
  <si>
    <t>Scope and nature of risk reporting and measurement systems</t>
  </si>
  <si>
    <t>Pillar 3 Risk Disclosures Report Sections 2.8 and 5.3</t>
  </si>
  <si>
    <t>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</si>
  <si>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</si>
  <si>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</si>
  <si>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</si>
  <si>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</si>
  <si>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</si>
  <si>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</si>
  <si>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</si>
  <si>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</si>
  <si>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</si>
  <si>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 xml:space="preserve">EU IRRBBA - Qualitative information on interest rate risks of non-trading book activities </t>
  </si>
  <si>
    <t>Qualitative information - free format</t>
  </si>
  <si>
    <t>A description of how the institution defines IRRBB for purposes of risk control and measurement</t>
  </si>
  <si>
    <t>Article 448(1), point (e)</t>
  </si>
  <si>
    <t>A description of the institution's overall IRRBB management and mitigation strategies</t>
  </si>
  <si>
    <t>Article 448(1), point (f)</t>
  </si>
  <si>
    <t>The periodicity of the calculation of the institution's IRRBB measures, and a description of the specific measures that the institution uses to gauge its sensitivity to IRRBB</t>
  </si>
  <si>
    <t>Article 448(1), points (e) (i) and (v); Article 448(2)</t>
  </si>
  <si>
    <t>A description of the interest rate shock and stress scenarios that the institution uses to estimate changes in the economic value and in net interest income (if applicable)</t>
  </si>
  <si>
    <t>Article 448(1), point (e) (iii); 
Article 448(2)</t>
  </si>
  <si>
    <t>(e )</t>
  </si>
  <si>
    <t>A description of the key modelling and parametric assumptions different from those used for disclosure of template EU IRRBB1 (if applicable)</t>
  </si>
  <si>
    <t>Article 448(1), point (e) (ii);
Article 448(2)</t>
  </si>
  <si>
    <t>A high-level description of how the bank hedges its IRRBB, as well as the associated
accounting treatment (if applicable)</t>
  </si>
  <si>
    <t>Article 448(1), point (e) (iv);
Article 448(2)</t>
  </si>
  <si>
    <t>A description of key modelling and parametric assumptions used for the IRRBB measures in template EU IRRBB1 (if applicable)</t>
  </si>
  <si>
    <t>Article 448(1), point (c);
Article 448(2)</t>
  </si>
  <si>
    <t>Explanation of the significance of the IRRBB measures and of their significant variations since previous disclosures</t>
  </si>
  <si>
    <t xml:space="preserve">Article 448(1), point (d) </t>
  </si>
  <si>
    <t>Any other relevant information regarding the IRRBB measures disclosed in template EU IRRBB1 (optional)</t>
  </si>
  <si>
    <t>(1) (2)</t>
  </si>
  <si>
    <t>Disclosure of the average and longest repricing maturity assigned to non-maturity deposits</t>
  </si>
  <si>
    <t xml:space="preserve">Article 448(1), point (g) </t>
  </si>
  <si>
    <t xml:space="preserve"> EU LIQA - Liquidity risk management </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</si>
  <si>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</si>
  <si>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</si>
  <si>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</si>
  <si>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</si>
  <si>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</si>
  <si>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</si>
  <si>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</si>
  <si>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</si>
  <si>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</si>
  <si>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Reference  / Discussion</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</si>
  <si>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</si>
  <si>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</si>
  <si>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</si>
  <si>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</si>
  <si>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EU LIQ1 - Quantitative information of LCR</t>
  </si>
  <si>
    <t>Scope of consolidation: (solo/consolidated)</t>
  </si>
  <si>
    <t>Total unweighted value (average)</t>
  </si>
  <si>
    <t>Total weighted value (average)</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</si>
  <si>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</si>
  <si>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</si>
  <si>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</si>
  <si>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</si>
  <si>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</si>
  <si>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</si>
  <si>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</si>
  <si>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</si>
  <si>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</si>
  <si>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</si>
  <si>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</si>
  <si>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</si>
  <si>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</si>
  <si>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</si>
  <si>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</si>
  <si>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</si>
  <si>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</si>
  <si>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</si>
  <si>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</si>
  <si>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</si>
  <si>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</si>
  <si>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</si>
  <si>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</si>
  <si>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</si>
  <si>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</si>
  <si>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</si>
  <si>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</si>
  <si>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</si>
  <si>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</si>
  <si>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</si>
  <si>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</si>
  <si>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EU-21</t>
  </si>
  <si>
    <t>LIQUIDITY BUFFER</t>
  </si>
  <si>
    <t>TOTAL NET CASH OUTFLOWS</t>
  </si>
  <si>
    <t>LIQUIDITY COVERAGE RATIO</t>
  </si>
  <si>
    <t>ISK m</t>
  </si>
  <si>
    <t>Quarter ending on</t>
  </si>
  <si>
    <t>Total adjusted value</t>
  </si>
  <si>
    <t>31-Dec-2025</t>
  </si>
  <si>
    <t>30-Jun-2025</t>
  </si>
  <si>
    <t>EU LIQB  on qualitative information on LCR, which complements template EU LIQ1</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</si>
  <si>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</si>
  <si>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</si>
  <si>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</si>
  <si>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</si>
  <si>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</si>
  <si>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</si>
  <si>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</si>
  <si>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EU AE1 - Encumbered and unencumbered assets</t>
  </si>
  <si>
    <t>Carrying amount of encumbered assets</t>
  </si>
  <si>
    <t>Fair value of encumbered assets</t>
  </si>
  <si>
    <t>Carrying amount of unencumbered assets</t>
  </si>
  <si>
    <t>Fair value of unencumbered assets</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</si>
  <si>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</si>
  <si>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</si>
  <si>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</si>
  <si>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</si>
  <si>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</si>
  <si>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</si>
  <si>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</si>
  <si>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</si>
  <si>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r>
      <rPr>
        <sz val="9"/>
        <color theme="8" tint="-0.499984740745262"/>
        <rFont val="Suisse intl condensed"/>
      </rPr>
      <t>of which</t>
    </r>
    <r>
      <rPr>
        <b/>
        <sz val="9"/>
        <color theme="8" tint="-0.499984740745262"/>
        <rFont val="Suisse intl condensed"/>
      </rPr>
      <t xml:space="preserve"> notionally eligible EHQLA and HQLA</t>
    </r>
  </si>
  <si>
    <r>
      <rPr>
        <sz val="9"/>
        <color theme="8" tint="-0.499984740745262"/>
        <rFont val="Suisse intl condensed"/>
      </rPr>
      <t xml:space="preserve">of which </t>
    </r>
    <r>
      <rPr>
        <b/>
        <sz val="9"/>
        <color theme="8" tint="-0.499984740745262"/>
        <rFont val="Suisse intl condensed"/>
      </rPr>
      <t>notionally eligible EHQLA and HQLA</t>
    </r>
  </si>
  <si>
    <r>
      <rPr>
        <sz val="9"/>
        <color theme="8" tint="-0.499984740745262"/>
        <rFont val="Suisse intl condensed"/>
      </rPr>
      <t xml:space="preserve">of which </t>
    </r>
    <r>
      <rPr>
        <b/>
        <sz val="9"/>
        <color theme="8" tint="-0.499984740745262"/>
        <rFont val="Suisse intl condensed"/>
      </rPr>
      <t>EHQLA and HQLA</t>
    </r>
  </si>
  <si>
    <t>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</si>
  <si>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</si>
  <si>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</si>
  <si>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</si>
  <si>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</si>
  <si>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</si>
  <si>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of which: securitizations</t>
  </si>
  <si>
    <t>Loans and advances other than loans on demand</t>
  </si>
  <si>
    <t>230</t>
  </si>
  <si>
    <t>Other collateral received</t>
  </si>
  <si>
    <t>240</t>
  </si>
  <si>
    <t>Own debt securities issued other than own covered bonds or securitizations</t>
  </si>
  <si>
    <t>241</t>
  </si>
  <si>
    <t xml:space="preserve"> Own covered bonds and securitizations issued and not yet pledged</t>
  </si>
  <si>
    <t>250</t>
  </si>
  <si>
    <t>TOTAL COLLATERAL RECEIVED AND OWN DEBT SECURITIES ISSUED</t>
  </si>
  <si>
    <t>EU AE3: Sources of encumbrance</t>
  </si>
  <si>
    <t>Matching liabilities, contingent liabilities or securities lent</t>
  </si>
  <si>
    <t>Assets, collateral received and own debt securities issued other than covered bonds and securitizations encumbered</t>
  </si>
  <si>
    <t>Carrying amount of selected financial liabilities</t>
  </si>
  <si>
    <t>EU AE4 - Accompanying narrative information</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</si>
  <si>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</si>
  <si>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</si>
  <si>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 xml:space="preserve">References / Discussion </t>
  </si>
  <si>
    <t xml:space="preserve">EU LIQ2: Net Stable Funding Ratio </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</si>
  <si>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</si>
  <si>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</si>
  <si>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</si>
  <si>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</si>
  <si>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</si>
  <si>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</si>
  <si>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</si>
  <si>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</si>
  <si>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</si>
  <si>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</si>
  <si>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</si>
  <si>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</si>
  <si>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</si>
  <si>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</si>
  <si>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</si>
  <si>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</si>
  <si>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</si>
  <si>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</si>
  <si>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</si>
  <si>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</si>
  <si>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</si>
  <si>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</si>
  <si>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</si>
  <si>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</si>
  <si>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</si>
  <si>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</si>
  <si>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</si>
  <si>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</si>
  <si>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</si>
  <si>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</si>
  <si>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</si>
  <si>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</si>
  <si>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</si>
  <si>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</si>
  <si>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</si>
  <si>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</si>
  <si>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</si>
  <si>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</si>
  <si>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r>
      <t>Performing loans to non- financial corporate clients, loans to retail and small business customers, and loans to sovereigns,</t>
    </r>
    <r>
      <rPr>
        <i/>
        <sz val="9"/>
        <color theme="9" tint="-0.249977111117893"/>
        <rFont val="Suisse intl condensed"/>
      </rPr>
      <t xml:space="preserve"> </t>
    </r>
    <r>
      <rPr>
        <i/>
        <sz val="9"/>
        <color theme="1"/>
        <rFont val="Suisse intl condensed"/>
      </rPr>
      <t>and PSEs, of which:</t>
    </r>
  </si>
  <si>
    <r>
      <t>NSFR derivative assets</t>
    </r>
    <r>
      <rPr>
        <sz val="9"/>
        <color theme="1"/>
        <rFont val="Suisse intl condensed"/>
      </rPr>
      <t> </t>
    </r>
  </si>
  <si>
    <t>EU ORA: Qualitative information on operational risk</t>
  </si>
  <si>
    <t>Article 446(1)(a) and Article 435(1)(a) CRR</t>
  </si>
  <si>
    <t>Disclosure of the risk management objectives and policies</t>
  </si>
  <si>
    <t>Article 446(1)(a) and Article 435(1) (b) CRR</t>
  </si>
  <si>
    <t>Disclosure of the structure and organisation of the operational risk management function</t>
  </si>
  <si>
    <t>Article 446(1)(a) and Article 435(1) (c) CRR</t>
  </si>
  <si>
    <t>Description of the scope and nature of the measurement system</t>
  </si>
  <si>
    <t>Description of the scope and nature of the operational risk reporting framework</t>
  </si>
  <si>
    <t>Article 446(1)(a) and Article 435(1) (d) CRR</t>
  </si>
  <si>
    <t>Description of the policies and strategies of the risk mitigation and risk hedge</t>
  </si>
  <si>
    <t>EU OR1: Operational risk losses</t>
  </si>
  <si>
    <t>T</t>
  </si>
  <si>
    <t>Ten-year average</t>
  </si>
  <si>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</si>
  <si>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</si>
  <si>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</si>
  <si>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</si>
  <si>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</si>
  <si>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Details of operational risk capital calculation</t>
  </si>
  <si>
    <r>
      <t xml:space="preserve">Using </t>
    </r>
    <r>
      <rPr>
        <b/>
        <sz val="9"/>
        <color rgb="FF000000"/>
        <rFont val="Suisse intl condensed"/>
      </rPr>
      <t>€</t>
    </r>
    <r>
      <rPr>
        <b/>
        <sz val="9"/>
        <color theme="1"/>
        <rFont val="Suisse intl condensed"/>
      </rPr>
      <t>20,000 threshold</t>
    </r>
  </si>
  <si>
    <r>
      <t xml:space="preserve">Using </t>
    </r>
    <r>
      <rPr>
        <b/>
        <sz val="9"/>
        <color rgb="FF000000"/>
        <rFont val="Suisse intl condensed"/>
      </rPr>
      <t>€10</t>
    </r>
    <r>
      <rPr>
        <b/>
        <sz val="9"/>
        <color theme="1"/>
        <rFont val="Suisse intl condensed"/>
      </rPr>
      <t>0,000 threshold</t>
    </r>
  </si>
  <si>
    <t>EU OR2 - Business Indicator, components and subcomponents</t>
  </si>
  <si>
    <t>BI and its subcomponents</t>
  </si>
  <si>
    <t>T-1</t>
  </si>
  <si>
    <t>T-2</t>
  </si>
  <si>
    <t>Average value</t>
  </si>
  <si>
    <t>Interest, lease and dividend component (ILDC)</t>
  </si>
  <si>
    <t>EU 1</t>
  </si>
  <si>
    <t>ILDC related to the individual institution/consolidated Group (excluding entities considered by Article 314(3)</t>
  </si>
  <si>
    <t>1a</t>
  </si>
  <si>
    <t>Interest and lease income</t>
  </si>
  <si>
    <t>1b</t>
  </si>
  <si>
    <t>Interest and lease expense</t>
  </si>
  <si>
    <t>1c</t>
  </si>
  <si>
    <t>Total assets/Asset component</t>
  </si>
  <si>
    <t>1d</t>
  </si>
  <si>
    <t>Dividend income/ dividend component</t>
  </si>
  <si>
    <t>Services component (SC)</t>
  </si>
  <si>
    <t>Fee and commission income</t>
  </si>
  <si>
    <t>Fee and commission expense</t>
  </si>
  <si>
    <t>Other operating income</t>
  </si>
  <si>
    <t>2d</t>
  </si>
  <si>
    <t>Other operating expense</t>
  </si>
  <si>
    <t>Financial component (FC)</t>
  </si>
  <si>
    <t>3a</t>
  </si>
  <si>
    <t>Net profit or loss applicable to trading book (TB)</t>
  </si>
  <si>
    <t>3b</t>
  </si>
  <si>
    <t>Net profit or loss applicable to banking book (BB)</t>
  </si>
  <si>
    <t>EU 3c</t>
  </si>
  <si>
    <t>Approach followed  to determine the TB/BB boundary (PBA or accounting approach)</t>
  </si>
  <si>
    <t>Business Indicator (BI)</t>
  </si>
  <si>
    <t>Business indicator component (BIC)</t>
  </si>
  <si>
    <t>Disclosure on the BI:</t>
  </si>
  <si>
    <t xml:space="preserve">a </t>
  </si>
  <si>
    <t>BI gross of excluded divested activities</t>
  </si>
  <si>
    <t>Reduction in BI due to excluded divested activities</t>
  </si>
  <si>
    <t>EU 6c</t>
  </si>
  <si>
    <t>Impact in BI of mergers/acquisitions</t>
  </si>
  <si>
    <t>EU OR3 - Operational risk own funds requirements and risk exposure amounts</t>
  </si>
  <si>
    <t xml:space="preserve">Business Indicator Component (BIC) </t>
  </si>
  <si>
    <t>Alternative Standardised Approach (ASA) Own Funds Requirements (OROF) under Article 314(4)</t>
  </si>
  <si>
    <t xml:space="preserve">Not applicable </t>
  </si>
  <si>
    <t>Minimum Required Operational Risk Own Funds Requirements (OROF)</t>
  </si>
  <si>
    <t>Operational Risk Exposure Amounts (REA)</t>
  </si>
  <si>
    <t>EU REMA: Remuneration policy</t>
  </si>
  <si>
    <t>Information relating to the bodies that oversee remuneration. Disclosures shall include:</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</si>
  <si>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</si>
  <si>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</si>
  <si>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</si>
  <si>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</si>
  <si>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</si>
  <si>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</si>
  <si>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</si>
  <si>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</si>
  <si>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</si>
  <si>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</si>
  <si>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</si>
  <si>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</si>
  <si>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</si>
  <si>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</si>
  <si>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</si>
  <si>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</si>
  <si>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</si>
  <si>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</si>
  <si>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</si>
  <si>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</si>
  <si>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</si>
  <si>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</si>
  <si>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</si>
  <si>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</si>
  <si>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</si>
  <si>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</si>
  <si>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</si>
  <si>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</si>
  <si>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EU REM1: Remuneration awarded for the financial year</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</si>
  <si>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</si>
  <si>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</si>
  <si>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</si>
  <si>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</si>
  <si>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</si>
  <si>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</si>
  <si>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</si>
  <si>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</si>
  <si>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</si>
  <si>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</si>
  <si>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</si>
  <si>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</si>
  <si>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</si>
  <si>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</si>
  <si>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</si>
  <si>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</si>
  <si>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</si>
  <si>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</si>
  <si>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</si>
  <si>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</si>
  <si>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</si>
  <si>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</si>
  <si>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</si>
  <si>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</si>
  <si>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</si>
  <si>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</si>
  <si>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</si>
  <si>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</si>
  <si>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</si>
  <si>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</si>
  <si>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</si>
  <si>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</si>
  <si>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</si>
  <si>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</si>
  <si>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</si>
  <si>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</si>
  <si>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</si>
  <si>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</si>
  <si>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</si>
  <si>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</si>
  <si>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REM3: Deferred remuneration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</si>
  <si>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</si>
  <si>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</si>
  <si>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</si>
  <si>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</si>
  <si>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</si>
  <si>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</si>
  <si>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</si>
  <si>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</si>
  <si>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</si>
  <si>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</si>
  <si>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</si>
  <si>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</si>
  <si>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</si>
  <si>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</si>
  <si>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</si>
  <si>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</si>
  <si>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</si>
  <si>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</si>
  <si>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EU REM4: Remuneration of 1 million EUR or more per year</t>
  </si>
  <si>
    <t>EUR</t>
  </si>
  <si>
    <t>Identified staff that are high earners as set out in Article 450(i) CRR</t>
  </si>
  <si>
    <t>1 000 000 or more per year</t>
  </si>
  <si>
    <t>EU REM5 - Information on remuneration of staff whose professional activities have a material impact on institutions’ risk profile (identified staff)</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</si>
  <si>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</si>
  <si>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</si>
  <si>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</si>
  <si>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</si>
  <si>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</si>
  <si>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</si>
  <si>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</si>
  <si>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</si>
  <si>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</si>
  <si>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</si>
  <si>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</si>
  <si>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</si>
  <si>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</si>
  <si>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</si>
  <si>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</si>
  <si>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</si>
  <si>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</si>
  <si>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Minimum requirement for own funds and eligible liabilities (MREL)</t>
  </si>
  <si>
    <t>G-SII Requirement for own funds and eligible liabilities  (TLAC)</t>
  </si>
  <si>
    <t>Own funds and eligible liabilities, ratios and components</t>
  </si>
  <si>
    <t>T-3</t>
  </si>
  <si>
    <t>T-4</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</si>
  <si>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</si>
  <si>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</si>
  <si>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</si>
  <si>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</si>
  <si>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</si>
  <si>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</si>
  <si>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the TREA</t>
  </si>
  <si>
    <t>4</t>
  </si>
  <si>
    <t>Total exposure measure (TEM) of the resolution group</t>
  </si>
  <si>
    <t>5</t>
  </si>
  <si>
    <t>Own funds and eligible liabilities as percentage of the TEM</t>
  </si>
  <si>
    <t xml:space="preserve">Of which own funds or subordinated liabilities </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</si>
  <si>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</si>
  <si>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</si>
  <si>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6c</t>
  </si>
  <si>
    <t>MREL expressed as a percentage of the TREA</t>
  </si>
  <si>
    <t xml:space="preserve">Of which to be met with own funds or subordinated liabilities </t>
  </si>
  <si>
    <t>MREL expressed as a percentage of the TEM</t>
  </si>
  <si>
    <t>Of which to be met with own funds or subordinated liabilities</t>
  </si>
  <si>
    <t xml:space="preserve">EU KM2: Key metrics - MREL and, where applicable, G-SII requirement for own funds and eligible liabilities  </t>
  </si>
  <si>
    <r>
      <t xml:space="preserve">If a capped subordination exemption applies in accordance with Article 72b (3) of Regulation (EU) No 575/2013, the amount of funding issued that ranks </t>
    </r>
    <r>
      <rPr>
        <i/>
        <sz val="9"/>
        <rFont val="Suisse intl condensed"/>
      </rPr>
      <t>pari passu</t>
    </r>
    <r>
      <rPr>
        <sz val="9"/>
        <rFont val="Suisse intl condensed"/>
      </rPr>
      <t xml:space="preserve"> with excluded liabilities and that is recognised under row 1, divided by funding issued that ranks </t>
    </r>
    <r>
      <rPr>
        <i/>
        <sz val="9"/>
        <rFont val="Suisse intl condensed"/>
      </rPr>
      <t>pari passu</t>
    </r>
    <r>
      <rPr>
        <sz val="9"/>
        <rFont val="Suisse intl condensed"/>
      </rPr>
      <t xml:space="preserve"> with excluded liabilities and that would be recognised under row 1 if no cap was applied (%)</t>
    </r>
  </si>
  <si>
    <t>EU TLAC1: Composition of MREL and, where applicable, G-SII requirement for own funds and eligible liabilities</t>
  </si>
  <si>
    <t>G-SII requirement for own funds and eligible liabilities (TLAC)</t>
  </si>
  <si>
    <t>Memo item: Amounts eligible for the purposes of MREL, but not of TLAC</t>
  </si>
  <si>
    <t>Own funds and eligible liabilities and adjustments</t>
  </si>
  <si>
    <t>Common Equity Tier1 capital (CET1)</t>
  </si>
  <si>
    <t>Additional Tier 1 capital (AT1)</t>
  </si>
  <si>
    <t>Tier 2 capital (T2)</t>
  </si>
  <si>
    <t>Own funds for the purpose of Articles 92a of Regulation (EU) No 575/2013 and 45 of Directive 2014/59/EU</t>
  </si>
  <si>
    <t>Own funds and eligible liabilities: Non-regulatory capital elements</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</si>
  <si>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</si>
  <si>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</si>
  <si>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</si>
  <si>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</si>
  <si>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</si>
  <si>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</si>
  <si>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</si>
  <si>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pre-cap)</t>
  </si>
  <si>
    <t>Eligible liabilities that are not subordinated to excluded liabilities issued prior to 27 June 2019 (pre-cap)</t>
  </si>
  <si>
    <t>Amount of non subordinated eligible liabilities instruments, where applicable after application of Article 72b (3) CRR</t>
  </si>
  <si>
    <t>Eligible liabilities items before adjustments</t>
  </si>
  <si>
    <t>of which subordinated liabilities items</t>
  </si>
  <si>
    <t>Own funds and eligible liabilities: Adjustments to non-regulatory capital elements</t>
  </si>
  <si>
    <t>Own funds and eligible liabilities items before adjustments</t>
  </si>
  <si>
    <t>(Deduction of exposures between multiple point of entry (MPE) resolution groups)</t>
  </si>
  <si>
    <t>(Deduction of investments in other eligible liabilities instruments)</t>
  </si>
  <si>
    <t>Own funds and eligible liabilities after adjustments</t>
  </si>
  <si>
    <t>of which: own funds and subordinated liabilities</t>
  </si>
  <si>
    <t>Risk-weighted exposure amount and leverage exposure measure of the resolution group</t>
  </si>
  <si>
    <t>Total risk exposure amount (TREA)</t>
  </si>
  <si>
    <t>Total exposure measure (TEM)</t>
  </si>
  <si>
    <t>Ratio of own funds and eligible liabilities</t>
  </si>
  <si>
    <t>Own funds and eligible liabilities as a percentage of TREA</t>
  </si>
  <si>
    <t>Of which own funds and subordinated liabilities</t>
  </si>
  <si>
    <t>Own funds and eligible liabilities as percentage of TEM</t>
  </si>
  <si>
    <t>EU26-a</t>
  </si>
  <si>
    <t>CET1 (as percentage of the TREA) available after meeting the resolution group's requirements</t>
  </si>
  <si>
    <t>Institution-specific combined buffer requirement</t>
  </si>
  <si>
    <t>of which capital conservation buffer requirement</t>
  </si>
  <si>
    <t>of which countercyclical buffer requirement</t>
  </si>
  <si>
    <t>of which systemic risk buffer requirement</t>
  </si>
  <si>
    <t>EU-31a</t>
  </si>
  <si>
    <t>of which Global Systemically Important Institution (G-SII) or Other Systemically Important Institution (O-SII) buffer</t>
  </si>
  <si>
    <t>Memorandum items</t>
  </si>
  <si>
    <t>EU-32</t>
  </si>
  <si>
    <t>Total amount of excluded liabilities referred to in article 72a(2) of Regulation (EU) No 575/2013</t>
  </si>
  <si>
    <t>EU TLAC3b: Creditor ranking - resolution entity</t>
  </si>
  <si>
    <t>(most junior)</t>
  </si>
  <si>
    <t>(most senior)</t>
  </si>
  <si>
    <t>(sum of 1 to 4)</t>
  </si>
  <si>
    <t>Description of insolvency rank</t>
  </si>
  <si>
    <t>CET1</t>
  </si>
  <si>
    <t>AT1</t>
  </si>
  <si>
    <t>T2</t>
  </si>
  <si>
    <t>SP</t>
  </si>
  <si>
    <t>Own funds and liabilities potentially eligible for meeting MREL</t>
  </si>
  <si>
    <t>of which residual maturity ≥ 1 year &lt; 2 years</t>
  </si>
  <si>
    <t>of which residual maturity ≥ 2 year &lt; 5 years</t>
  </si>
  <si>
    <t>of which residual maturity ≥ 5 year &lt; 10 years</t>
  </si>
  <si>
    <t>of which residual maturity ≥ 10 years, but excluding perpetual securities</t>
  </si>
  <si>
    <t>of which perpetual securities</t>
  </si>
  <si>
    <t>ESGA - Qualitative information on Environmental risk</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</si>
  <si>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</si>
  <si>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</si>
  <si>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</si>
  <si>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</si>
  <si>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</si>
  <si>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</si>
  <si>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</si>
  <si>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</si>
  <si>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</si>
  <si>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</si>
  <si>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</si>
  <si>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</si>
  <si>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</si>
  <si>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</si>
  <si>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</si>
  <si>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</si>
  <si>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</si>
  <si>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</si>
  <si>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</si>
  <si>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</si>
  <si>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</si>
  <si>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</si>
  <si>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</si>
  <si>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</si>
  <si>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</si>
  <si>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</si>
  <si>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</si>
  <si>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</si>
  <si>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</si>
  <si>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ESGB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</si>
  <si>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</si>
  <si>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</si>
  <si>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</si>
  <si>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</si>
  <si>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</si>
  <si>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</si>
  <si>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</si>
  <si>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</si>
  <si>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</si>
  <si>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</si>
  <si>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</si>
  <si>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</si>
  <si>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</si>
  <si>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</si>
  <si>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</si>
  <si>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</si>
  <si>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</si>
  <si>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</si>
  <si>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</si>
  <si>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ESGC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</si>
  <si>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</si>
  <si>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</si>
  <si>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</si>
  <si>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</si>
  <si>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</si>
  <si>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</si>
  <si>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</si>
  <si>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</si>
  <si>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</si>
  <si>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</si>
  <si>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</si>
  <si>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</si>
  <si>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ESG1: Banking book- Climate Change transition risk: Credit quality of exposures by sector, emissions and residual maturity</t>
  </si>
  <si>
    <t>Gross carrying amount (mISK)</t>
  </si>
  <si>
    <t>Accumulated impairment, accumulated negative changes in fair value due to credit risk and provisions (mISK)</t>
  </si>
  <si>
    <t>GHG financed emissions (scope 1, scope 2 and scope 3 emissions of the counterparty) (in tons of CO2 equivalent)</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</si>
  <si>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</si>
  <si>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</si>
  <si>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</si>
  <si>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</si>
  <si>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</si>
  <si>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</si>
  <si>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</si>
  <si>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</si>
  <si>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</si>
  <si>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</si>
  <si>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</si>
  <si>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</si>
  <si>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</si>
  <si>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</si>
  <si>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</si>
  <si>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</si>
  <si>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</si>
  <si>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</si>
  <si>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</si>
  <si>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</si>
  <si>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</si>
  <si>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</si>
  <si>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</si>
  <si>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</si>
  <si>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</si>
  <si>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</si>
  <si>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</si>
  <si>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</si>
  <si>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</si>
  <si>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</si>
  <si>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</si>
  <si>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</si>
  <si>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</si>
  <si>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</si>
  <si>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</si>
  <si>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</si>
  <si>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</si>
  <si>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</si>
  <si>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</si>
  <si>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</si>
  <si>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</si>
  <si>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</si>
  <si>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</si>
  <si>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</si>
  <si>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</si>
  <si>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</si>
  <si>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</si>
  <si>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</si>
  <si>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</si>
  <si>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</si>
  <si>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</si>
  <si>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</si>
  <si>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</si>
  <si>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</si>
  <si>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</si>
  <si>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</si>
  <si>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</si>
  <si>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</si>
  <si>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</si>
  <si>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</si>
  <si>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</si>
  <si>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</si>
  <si>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</si>
  <si>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</si>
  <si>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</si>
  <si>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</si>
  <si>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</si>
  <si>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ESG2: Banking book - Climate change transition risk: Loans collateralised by immovable property - Energy efficiency of the collateral</t>
  </si>
  <si>
    <t>Total gross carrying amount amount (mISK)</t>
  </si>
  <si>
    <t>Level of energy efficiency (EP score in kWh/m² of collateral)</t>
  </si>
  <si>
    <t>Level of energy efficiency (EPC label of collateral)</t>
  </si>
  <si>
    <t>Without EPC label of collateral</t>
  </si>
  <si>
    <t>Counterparty sector</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</si>
  <si>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</si>
  <si>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</si>
  <si>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</si>
  <si>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</si>
  <si>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</si>
  <si>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</si>
  <si>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</si>
  <si>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</si>
  <si>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</si>
  <si>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</si>
  <si>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</si>
  <si>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</si>
  <si>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</si>
  <si>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</si>
  <si>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</si>
  <si>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</si>
  <si>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</si>
  <si>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</si>
  <si>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</si>
  <si>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</si>
  <si>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ESG3: Banking book - Climate change transition risk: Alignment metrics</t>
  </si>
  <si>
    <t>Sector</t>
  </si>
  <si>
    <t>NACE Sectors (a minima)</t>
  </si>
  <si>
    <t>Portfolio gross carrying amount (Mn EUR)</t>
  </si>
  <si>
    <t>Alignment metric**</t>
  </si>
  <si>
    <t>Year of reference</t>
  </si>
  <si>
    <t>Distance to IEA NZE2050 in % ***</t>
  </si>
  <si>
    <t>Target (year of reference + 3 years)</t>
  </si>
  <si>
    <t>Power</t>
  </si>
  <si>
    <t xml:space="preserve">Fossil fuel combustion </t>
  </si>
  <si>
    <t>Automotive</t>
  </si>
  <si>
    <t>Aviation</t>
  </si>
  <si>
    <t xml:space="preserve">Maritime transport </t>
  </si>
  <si>
    <t>Cement, clinker and lime production</t>
  </si>
  <si>
    <t xml:space="preserve">Iron and steel, coke, and metal ore production </t>
  </si>
  <si>
    <t>Chemicals</t>
  </si>
  <si>
    <t>ESG4: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</si>
  <si>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</si>
  <si>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</si>
  <si>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</si>
  <si>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</si>
  <si>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</si>
  <si>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ESG5: Banking book - Climate change physical risk: Exposures subject to physical risk</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</si>
  <si>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</si>
  <si>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</si>
  <si>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</si>
  <si>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</si>
  <si>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</si>
  <si>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</si>
  <si>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</si>
  <si>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</si>
  <si>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</si>
  <si>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</si>
  <si>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</si>
  <si>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</si>
  <si>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Financial corporations</t>
  </si>
  <si>
    <t>ESG10 - Other climate change mitigating actions that are not covered in the EU Taxonomy</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</si>
  <si>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</si>
  <si>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</si>
  <si>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</si>
  <si>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</si>
  <si>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</si>
  <si>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</si>
  <si>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Of which building renovation loans</t>
  </si>
  <si>
    <t>Other counterparties</t>
  </si>
  <si>
    <t>Loans (e.g. green, sustainable, sustainability-linked under standards other than the EU standards)</t>
  </si>
  <si>
    <t>Qualitative disclosure requirements related to credit valuation adjustment risk</t>
  </si>
  <si>
    <t>Flexible format disclosure</t>
  </si>
  <si>
    <t>EU CVAA - Qualitative disclosure requirements related to credit valuation adjustment risk</t>
  </si>
  <si>
    <r>
      <t xml:space="preserve">Point (a) of Article 445a(1) CRR
</t>
    </r>
    <r>
      <rPr>
        <sz val="10"/>
        <color rgb="FF000000"/>
        <rFont val="Suisse intl condensed"/>
      </rPr>
      <t xml:space="preserve">
A description of the institution's processes to manage credit valuation adjustment risk, including:
- a description of the processes implemented to identify, measure, monitor and control the institution’s credit valuation adjustment risks;
- a description of their policies for hedging and mitigating risk and strategies and processes for monitoring the continuing effectiveness of hedges.</t>
    </r>
  </si>
  <si>
    <r>
      <t xml:space="preserve">Point (b) of Article 445a(1) CRR
</t>
    </r>
    <r>
      <rPr>
        <sz val="10"/>
        <color rgb="FF000000"/>
        <rFont val="Suisse intl condensed"/>
      </rPr>
      <t xml:space="preserve">
An explanation whether the institution meets all the conditions set out in Article 273a(2); where those conditions are met, whether institution has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r>
  </si>
  <si>
    <t>EU CVAA</t>
  </si>
  <si>
    <t>EU CVA1</t>
  </si>
  <si>
    <t>Fixed format</t>
  </si>
  <si>
    <t>Components of Own Funds Requirements</t>
  </si>
  <si>
    <t xml:space="preserve">Own funds requirements </t>
  </si>
  <si>
    <t xml:space="preserve">Aggregation of systematic components of CVA risk </t>
  </si>
  <si>
    <t>Aggregation of idiosyncratic components of CVA risk</t>
  </si>
  <si>
    <t>Credit valuation adjustment risk under the Reduced Basic Approach (R-BA)</t>
  </si>
  <si>
    <t>Categories</t>
  </si>
  <si>
    <t>On-balancesheet exposure</t>
  </si>
  <si>
    <t>Off-balancesheet exposure</t>
  </si>
  <si>
    <t>Risk weighted exposure amount</t>
  </si>
  <si>
    <t>Expected loss amount</t>
  </si>
  <si>
    <t xml:space="preserve"> EU CR10 –  Specialised lending and equity exposures </t>
  </si>
  <si>
    <t xml:space="preserve">Specialised lending and equity exposures </t>
  </si>
  <si>
    <t>EU CR10</t>
  </si>
  <si>
    <t xml:space="preserve">Stefnir hf. </t>
  </si>
  <si>
    <t xml:space="preserve">Landey ehf. </t>
  </si>
  <si>
    <t>Blikastaðaland ehf.</t>
  </si>
  <si>
    <t>Vörður tryggingar hf.</t>
  </si>
  <si>
    <t xml:space="preserve">Vörður líftryggingar hf. </t>
  </si>
  <si>
    <t>Einkaklúbburinn ehf.</t>
  </si>
  <si>
    <t>Startup Reykjavík Invest ehf.</t>
  </si>
  <si>
    <t xml:space="preserve">Gen hf. </t>
  </si>
  <si>
    <t xml:space="preserve">Eignabjarg ehf. </t>
  </si>
  <si>
    <t>Leiguskjól hf.</t>
  </si>
  <si>
    <t>Mylgloo.dk ApS</t>
  </si>
  <si>
    <t>Arion (Financial) Advisory Services Ltd.</t>
  </si>
  <si>
    <t>Sólbjarg ehf. (no operation)</t>
  </si>
  <si>
    <t>TravelCo hf. (no operation)</t>
  </si>
  <si>
    <t>Full consolidation, held for sale</t>
  </si>
  <si>
    <t>Fund management company</t>
  </si>
  <si>
    <t>Holding company</t>
  </si>
  <si>
    <t>Insurance company</t>
  </si>
  <si>
    <t>Commercial discount service company</t>
  </si>
  <si>
    <t>Venture capital fund</t>
  </si>
  <si>
    <t>Travel agency</t>
  </si>
  <si>
    <t>Rental guarantee provider</t>
  </si>
  <si>
    <t>Financial services for institutional investors</t>
  </si>
  <si>
    <t>30-Sep-2025</t>
  </si>
  <si>
    <t>31-Mar-2025</t>
  </si>
  <si>
    <t>A clear main driver in LCR is unsecured wholesale funding comprising about 68% of the 12-month outflow average for 31 December 2025. Thereof non-operational deposits are a large contributor, receiving high outflow weights. However, looking at the evolution and the 12-month average, unsecured funding is relatively stable.</t>
  </si>
  <si>
    <t>LCR is fairly stable over time. Significant changes can arise from bond issuances, non operational deposits and borrowings falling into the 30 day window.</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</si>
  <si>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144% as of 31 December 2025.</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</si>
  <si>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solely comprise of covered bonds. Level 2A assets hold around 4% of total HQLA for the period in question.</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</si>
  <si>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</si>
  <si>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</si>
  <si>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</si>
  <si>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t>EU CCA - Main features of regulatory own funds instruments and eligible liabilities instruments</t>
  </si>
  <si>
    <t>Eligible liabilities</t>
  </si>
  <si>
    <t>Issuer</t>
  </si>
  <si>
    <t>Arion Bank</t>
  </si>
  <si>
    <t>Unique identifier (eg CUSIP, ISIN or Bloomberg identifier for private placement)</t>
  </si>
  <si>
    <t>XS2901847207</t>
  </si>
  <si>
    <t>IS0000037570</t>
  </si>
  <si>
    <t>XS1956998956</t>
  </si>
  <si>
    <t>XS2942377123</t>
  </si>
  <si>
    <t>IS0000034791</t>
  </si>
  <si>
    <t>IS0000034809</t>
  </si>
  <si>
    <t>XS1603891174</t>
  </si>
  <si>
    <t>IS0000033710</t>
  </si>
  <si>
    <t>XS2597686679</t>
  </si>
  <si>
    <t>XS2915465012</t>
  </si>
  <si>
    <t>XS2620752811</t>
  </si>
  <si>
    <t>IS0000035871</t>
  </si>
  <si>
    <t>XS2915465442</t>
  </si>
  <si>
    <t>XS2817920080</t>
  </si>
  <si>
    <t>XS2978439235</t>
  </si>
  <si>
    <t>XS2978438930</t>
  </si>
  <si>
    <t>IS0000036960</t>
  </si>
  <si>
    <t>XS3010578493</t>
  </si>
  <si>
    <t>XS3086405407</t>
  </si>
  <si>
    <t>XS3086358721</t>
  </si>
  <si>
    <t>XS3168817263</t>
  </si>
  <si>
    <t>Public or private placement</t>
  </si>
  <si>
    <t>Public</t>
  </si>
  <si>
    <t>Private Placement</t>
  </si>
  <si>
    <t>Private placement</t>
  </si>
  <si>
    <t>Governing law(s) of the instrument</t>
  </si>
  <si>
    <t>English law, except with respect to the status and subordination, which are governed by, and shall be construed in accordance with, the laws of Iceland</t>
  </si>
  <si>
    <t>Icelandic law</t>
  </si>
  <si>
    <t xml:space="preserve">English law, </t>
  </si>
  <si>
    <t>English law</t>
  </si>
  <si>
    <t>3a </t>
  </si>
  <si>
    <t>Contractual recognition of write down and conversion powers of resolution authorities</t>
  </si>
  <si>
    <t>Yes</t>
  </si>
  <si>
    <t>Regulatory treatment</t>
  </si>
  <si>
    <t xml:space="preserve">    Current treatment taking into account, where applicable, transitional CRR rules</t>
  </si>
  <si>
    <t>Additional Tier 1</t>
  </si>
  <si>
    <t>Tier 2 capital</t>
  </si>
  <si>
    <t>Senior Prefered</t>
  </si>
  <si>
    <t xml:space="preserve">     Post-transitional CRR rules</t>
  </si>
  <si>
    <t xml:space="preserve">     Eligible at solo/(sub-)consolidated/ solo&amp;(sub-)consolidated</t>
  </si>
  <si>
    <t>Solo &amp; (sub)consolidated</t>
  </si>
  <si>
    <t xml:space="preserve">     Instrument type (types to be specified by each jurisdiction)</t>
  </si>
  <si>
    <t>Additional Tier 1 Capital</t>
  </si>
  <si>
    <t>Subordinated loan</t>
  </si>
  <si>
    <t xml:space="preserve">Senior unsecured </t>
  </si>
  <si>
    <t>Amount recognised in regulatory capital or eligible liabilities  (Currency in million, as of most recent reporting date)</t>
  </si>
  <si>
    <t xml:space="preserve">Nominal amount of instrument </t>
  </si>
  <si>
    <t>5.000.000 EUR</t>
  </si>
  <si>
    <t>225.000.000 SEK</t>
  </si>
  <si>
    <t>Issue price</t>
  </si>
  <si>
    <t>99,93%</t>
  </si>
  <si>
    <t>Redemption price</t>
  </si>
  <si>
    <t>Accounting classification</t>
  </si>
  <si>
    <t>Liability – amortised cost</t>
  </si>
  <si>
    <t>Liability  - amortised cost</t>
  </si>
  <si>
    <t>Original date of issuance</t>
  </si>
  <si>
    <t>02 June 2025</t>
  </si>
  <si>
    <t>6 March 2019</t>
  </si>
  <si>
    <t>28/04/2017</t>
  </si>
  <si>
    <t>08.10.2024</t>
  </si>
  <si>
    <t>Perpetual or dated</t>
  </si>
  <si>
    <t>Perpetual</t>
  </si>
  <si>
    <t>Dated</t>
  </si>
  <si>
    <t xml:space="preserve">     Original maturity date </t>
  </si>
  <si>
    <t>No maturity Date</t>
  </si>
  <si>
    <t>2 December 2036</t>
  </si>
  <si>
    <t>6 March 2031</t>
  </si>
  <si>
    <t>28/04/2027</t>
  </si>
  <si>
    <t>21/11/2028</t>
  </si>
  <si>
    <t>Issuer call subject to prior supervisory approval</t>
  </si>
  <si>
    <t>No</t>
  </si>
  <si>
    <t xml:space="preserve">     Optional call date, contingent call dates and redemption amount </t>
  </si>
  <si>
    <t>24 March 2030, 100% of nominal amount</t>
  </si>
  <si>
    <t>2 December 2031, 100% of nominal amount</t>
  </si>
  <si>
    <t>6 March 2026, 100% of nominal amount</t>
  </si>
  <si>
    <t>20 November 2029, 100% of nominal amount</t>
  </si>
  <si>
    <t>15 December 2028, 100% of nominal amount</t>
  </si>
  <si>
    <t xml:space="preserve">     Subsequent call dates, if applicable</t>
  </si>
  <si>
    <t>2 December 2031 and on each interest paymant date thereafter</t>
  </si>
  <si>
    <t>6 March 2026, and on each interest paymant date thereafter</t>
  </si>
  <si>
    <t>20 November 2029, and on each interest paymant date thereafter</t>
  </si>
  <si>
    <t>15 December 2028, and on each interest paymant date thereafter</t>
  </si>
  <si>
    <t>Coupons / dividends</t>
  </si>
  <si>
    <t xml:space="preserve">Fixed or floating dividend/coupon </t>
  </si>
  <si>
    <t xml:space="preserve">Fixed Rate </t>
  </si>
  <si>
    <t>Floating/Inflation linked</t>
  </si>
  <si>
    <t>Fixed Rate</t>
  </si>
  <si>
    <t>Floating rate</t>
  </si>
  <si>
    <t>floting rate</t>
  </si>
  <si>
    <t>Zero coupon</t>
  </si>
  <si>
    <t>Fixed rate</t>
  </si>
  <si>
    <t>fixed rate</t>
  </si>
  <si>
    <t xml:space="preserve">Coupon rate and any related index </t>
  </si>
  <si>
    <t>8.125% semi annually</t>
  </si>
  <si>
    <t>5% semi annually</t>
  </si>
  <si>
    <t>6 month EURIBOR + 3,24%</t>
  </si>
  <si>
    <t>3 month STIBOR + 2.65%</t>
  </si>
  <si>
    <t>3 month STIBOR + 3,0%</t>
  </si>
  <si>
    <t>3 month STIBOR + 1,2%</t>
  </si>
  <si>
    <t>CPI-indexed Fixed 4,35%</t>
  </si>
  <si>
    <t>3 month NIBOR + 1,2%</t>
  </si>
  <si>
    <t>3 month NIBOR + 1.11%</t>
  </si>
  <si>
    <t>3 month STIBOR + 1.13%</t>
  </si>
  <si>
    <t>na</t>
  </si>
  <si>
    <t>3 month Stibor + 1.2%</t>
  </si>
  <si>
    <t>3 month NIBOR + 1.17%</t>
  </si>
  <si>
    <t xml:space="preserve">Existence of a dividend stopper </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</si>
  <si>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</si>
  <si>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</si>
  <si>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</si>
  <si>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</si>
  <si>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</si>
  <si>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</si>
  <si>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</si>
  <si>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</si>
  <si>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Convertible</t>
  </si>
  <si>
    <t>Non-Convertible</t>
  </si>
  <si>
    <t xml:space="preserve">     If convertible, conversion trigger(s)</t>
  </si>
  <si>
    <t>The Notes will be converted into Conversion Shares at the prevailing Conversion Price (i) if at any time the CET1 ratio of the Bank on a solo basis or of the Group on a consolidated basis is less than 5.125%, or (ii) upon the occurrence of a Non-Viability Event (“NVE”)</t>
  </si>
  <si>
    <t>N/A</t>
  </si>
  <si>
    <t xml:space="preserve">     If convertible, fully or partially</t>
  </si>
  <si>
    <t>Always Fully</t>
  </si>
  <si>
    <t xml:space="preserve">     If convertible, conversion rate</t>
  </si>
  <si>
    <t xml:space="preserve">     If convertible, mandatory or optional conversion</t>
  </si>
  <si>
    <t xml:space="preserve">     If convertible, specify instrument type convertible into</t>
  </si>
  <si>
    <t>Share capital</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</si>
  <si>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</si>
  <si>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</si>
  <si>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</si>
  <si>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</si>
  <si>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</si>
  <si>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</si>
  <si>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</si>
  <si>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</si>
  <si>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Statutory</t>
  </si>
  <si>
    <t>EU-34b</t>
  </si>
  <si>
    <t>Ranking of the instrument in normal insolvency proceedings</t>
  </si>
  <si>
    <t>Item no. 7 in Article 85(1)(a) of Act no. 70/2020, as amended</t>
  </si>
  <si>
    <t>Item no. 6 in Article 85(1)(a) of Act no. 70/2020, as amended</t>
  </si>
  <si>
    <t>Position in subordination hierarchy in liquidation (specify instrument type immediately senior to instrument)</t>
  </si>
  <si>
    <t>Subordinate to all instruments except shares, next in priority are subordinated loans</t>
  </si>
  <si>
    <t>Subordinate to all senior lending</t>
  </si>
  <si>
    <t>Non-compliant transitioned features</t>
  </si>
  <si>
    <t>If yes, specify non-compliant features</t>
  </si>
  <si>
    <t>37a</t>
  </si>
  <si>
    <t>Link to the full term and conditions of the instrument (signposting)</t>
  </si>
  <si>
    <t>https://wwwv2.arionbanki.is/bankinn/fjarfestatengsl/skuldabrefafjarfestar/endanlegir-skilmalar/#at1</t>
  </si>
  <si>
    <t>https://wwwv2.arionbanki.is/bankinn/fjarfestatengsl/skuldabrefafjarfestar/endanlegir-skilmalar/#vikjandi</t>
  </si>
  <si>
    <t>https://wwwv2.arionbanki.is/library/skrar/Bankinn/Fjarfestatengsl/Adrar-langtimaskuldir/EMTN/Endanlegir-skilmalar---Final-terms/Final%20Terms_EUR5million_signed.pdf</t>
  </si>
  <si>
    <t>https://www.arionbanki.is/library/skrar/Bankinn/Fjarfestatengsl/Adrar-langtimaskuldir/EMTN/Endanlegir-skilmalar---Final-terms/Arion%20Bank%20EMTN%20-%20Final%20Terms%20-%20SEK%20225m%20FRN%20T2%20Notes%20due%202034.pdf</t>
  </si>
  <si>
    <t>https://wwwv2.arionbanki.is/library/skrar/Bankinn/Fjarfestatengsl/Adrar-langtimaskuldir/EMTN/Endanlegir-skilmalar---Final-terms/Final%20Terms%20-%20Arion%20T2%2033%20(1).pdf</t>
  </si>
  <si>
    <t>https://wwwv2.arionbanki.is/library/skrar/Bankinn/Fjarfestatengsl/Adrar-langtimaskuldir/EMTN/Endanlegir-skilmalar---Final-terms/Final%20Terms%20-%20Arion%20T2I%2033%20%20(1).pdf</t>
  </si>
  <si>
    <t>https://wwwv2.arionbanki.is/library/skrar/Bankinn/Fjarfestatengsl/Adrar-langtimaskuldir/EMTN/Endanlegir-skilmalar---Final-terms/ARION%20PP%20Final%20Terms%20NOK%20250m%20Notes%20due%202027.pdf</t>
  </si>
  <si>
    <t>https://wwwv2.arionbanki.is/library/skrar/Bankinn/Fjarfestatengsl/Adrar-langtimaskuldir/EMTN/Endanlegir-skilmalar---Final-terms/ARION%2026%201222GB%20Final%20Terms.pdf</t>
  </si>
  <si>
    <t>https://wwwv2.arionbanki.is/library/skrar/Bankinn/Fjarfestatengsl/Adrar-langtimaskuldir/EMTN/Endanlegir-skilmalar---Final-terms/Final%20terms_Signed%20(1).pdf</t>
  </si>
  <si>
    <t>https://www.arionbanki.is/library/skrar/Bankinn/Fjarfestatengsl/Adrar-langtimaskuldir/EMTN/Endanlegir-skilmalar---Final-terms/Arion%20Final%20Terms%20-%20XS2915465012%20-%20Series%2040.pdf</t>
  </si>
  <si>
    <t>https://wwwv2.arionbanki.is/library/skrar/Bankinn/Fjarfestatengsl/Adrar-langtimaskuldir/EMTN/Endanlegir-skilmalar---Final-terms/Arion%20Bank%202023%20Drawdown%20-%20Final%20Terms%20-%20executed.pdf</t>
  </si>
  <si>
    <t>https://wwwv2.arionbanki.is/library/skrar/Bankinn/Fjarfestatengsl/Adrar-langtimaskuldir/EMTN/Endanlegir-skilmalar---Final-terms/Final%20terms%20ARION%2028%201215%20(3).pdf</t>
  </si>
  <si>
    <t>https://www.arionbanki.is/library/skrar/Bankinn/Fjarfestatengsl/Adrar-langtimaskuldir/EMTN/Endanlegir-skilmalar---Final-terms/Arion%20Final%20Terms%20-%20XS2915465442%20-%20Series%2041.pdf</t>
  </si>
  <si>
    <t>https://www.arionbanki.is/library/skrar/Bankinn/Fjarfestatengsl/Adrar-langtimaskuldir/EMTN/Endanlegir-skilmalar---Final-terms/Arion%20Bank%20-%20Final%20Terms%20-%20Execution%20version%20-%20Copy%20(1).pdf</t>
  </si>
  <si>
    <t>https://www.arionbanki.is/library/skrar/Bankinn/Fjarfestatengsl/Adrar-langtimaskuldir/EMTN/Endanlegir-skilmalar---Final-terms/Final%20Terms%20-%20Arion%20EMTN%20Notes%20NOK%20Sr%20Preferred_exe2_signed%20Arion.pdf</t>
  </si>
  <si>
    <t>https://www.arionbanki.is/library/skrar/Bankinn/Fjarfestatengsl/Adrar-langtimaskuldir/EMTN/Endanlegir-skilmalar---Final-terms/Final%20Terms%20-%20Arion%20EMTN%20Notes%20SEK%20Sr%20Preferred_exe2_signed%20Arion.pdf</t>
  </si>
  <si>
    <t>https://www.arionbanki.is/library/skrar/Bankinn/Fjarfestatengsl/Adrar-langtimaskuldir/EMTN/Endanlegir-skilmalar---Final-terms/Final%20Terms%20-%20Arion%20USD%20Zero%20Coupon_jan25.pdf</t>
  </si>
  <si>
    <t>https://www.arionbanki.is/library/skrar/Bankinn/Fjarfestatengsl/Adrar-langtimaskuldir/EMTN/Endanlegir-skilmalar---Final-terms/XS3010578493.pdf</t>
  </si>
  <si>
    <t>https://www.arionbanki.is/library/skrar/Bankinn/Fjarfestatengsl/Adrar-langtimaskuldir/EMTN/Endanlegir-skilmalar---Final-terms/Final%20Terms%2047%20-%20Arion%20Bank.pdf</t>
  </si>
  <si>
    <t>https://www.arionbanki.is/library/skrar/Bankinn/Fjarfestatengsl/Adrar-langtimaskuldir/EMTN/Endanlegir-skilmalar---Final-terms/Final%20Terms%2048%20-%20Arion%20Bank.pdf</t>
  </si>
  <si>
    <t>https://www.arionbanki.is/library/skrar/Bankinn/Fjarfestatengsl/Adrar-langtimaskuldir/EMTN/Endanlegir-skilmalar---Final-terms/Arion%20Bank%20%20-%20%20Project%20Blue%20-%20Final%20Terms%20-%20EXECUTION%20VERSION(309775000.1).pdf</t>
  </si>
  <si>
    <t>Article 133(3)</t>
  </si>
  <si>
    <t>EU CVA1 – Credit valuation adjustment risk under the Reduced Basic Approach (R-BA)</t>
  </si>
  <si>
    <t>Quality of non-performing exposures by geography</t>
  </si>
  <si>
    <t>Nordic countries</t>
  </si>
  <si>
    <t>Rest of Europe</t>
  </si>
  <si>
    <t>North America</t>
  </si>
  <si>
    <t>Iceland</t>
  </si>
  <si>
    <t>CC1 1</t>
  </si>
  <si>
    <t>CC1 2</t>
  </si>
  <si>
    <t>CC1 3</t>
  </si>
  <si>
    <t>CC1 EU-5a</t>
  </si>
  <si>
    <t>CC1 8</t>
  </si>
  <si>
    <t>CC1 30</t>
  </si>
  <si>
    <t>CC1 46</t>
  </si>
  <si>
    <t>CC1 55</t>
  </si>
  <si>
    <t>CC1 72</t>
  </si>
  <si>
    <t>CC1 73</t>
  </si>
  <si>
    <t>CC1 75</t>
  </si>
  <si>
    <t>CC1 77</t>
  </si>
  <si>
    <t>Pillar 3 Risk Disclosures Report Chapter 7</t>
  </si>
  <si>
    <t>Accounting approach</t>
  </si>
  <si>
    <t>Pillar 3 Risk Disclosures Report Chapter 6</t>
  </si>
  <si>
    <t>Pillar 3 Risk Disclosures Report Risk Statement</t>
  </si>
  <si>
    <t>Pillar 3 Risk Disclosures Report Chapter 1</t>
  </si>
  <si>
    <t>Consolidated Financial Statements Note 46 and Pillar 3 Risk Disclosures Report Chapter 6</t>
  </si>
  <si>
    <t>Cash and balances with Central Bank</t>
  </si>
  <si>
    <t>Loans to credit institutions</t>
  </si>
  <si>
    <t>Loans to customers</t>
  </si>
  <si>
    <t>Financial instruments</t>
  </si>
  <si>
    <t>Investment property</t>
  </si>
  <si>
    <t>Investments in associates and subsidiaries</t>
  </si>
  <si>
    <t>Intangible assets</t>
  </si>
  <si>
    <t>Tax assets</t>
  </si>
  <si>
    <t>Assets and disposal groups held for sale</t>
  </si>
  <si>
    <t>Due to credit institutions and Central Bank</t>
  </si>
  <si>
    <t>Deposits</t>
  </si>
  <si>
    <t>Financial liabilities at fair value</t>
  </si>
  <si>
    <t>Tax liabilities</t>
  </si>
  <si>
    <t>Other liabilities</t>
  </si>
  <si>
    <t>Borrowings</t>
  </si>
  <si>
    <t>Subordinated liabilities</t>
  </si>
  <si>
    <t>See Pillar 3 Risk Disclosures Report Section 3.4</t>
  </si>
  <si>
    <t>The most significant difference is for exposures under the CCR framework due to the potential future exposure</t>
  </si>
  <si>
    <t>No such impediment exists</t>
  </si>
  <si>
    <t>No such subsidiary</t>
  </si>
  <si>
    <t>No amount</t>
  </si>
  <si>
    <t>Assets - Breakdown by asset clases according to the balance sheet in the published financial statements</t>
  </si>
  <si>
    <t>Whereof T2 instruments of financial sector entities within the Group</t>
  </si>
  <si>
    <t>4b</t>
  </si>
  <si>
    <t>Whereof holdings of own funds instruments in financial sector entities</t>
  </si>
  <si>
    <t>Whereof goodwill for financial sector entities within the Group</t>
  </si>
  <si>
    <t>Whereof investments in financial sector entities within the Group excluding goodwill</t>
  </si>
  <si>
    <t>Liabilities - Breakdown by liability clases according to the balance sheet in the published financial statements</t>
  </si>
  <si>
    <t>CC1 30, CC1 46</t>
  </si>
  <si>
    <t>Share capital and share premium</t>
  </si>
  <si>
    <t>Other reserves</t>
  </si>
  <si>
    <t>Retained earnings</t>
  </si>
  <si>
    <t>Whereof profits for the reporting period</t>
  </si>
  <si>
    <t>CC1 2, CC1 EU-5a</t>
  </si>
  <si>
    <t>Whereof foreseeable dividend and buyback</t>
  </si>
  <si>
    <t>Non-controlling interest</t>
  </si>
  <si>
    <t>Total equity</t>
  </si>
  <si>
    <t>Approach to assessing the adequacy of their internal capital
Institutions shall disclose a summary of their approach to assessing the adequacy of their internal capital to support current and future activities.</t>
  </si>
  <si>
    <t>Pillar 3 Risk Disclosures Report Section 3.3</t>
  </si>
  <si>
    <t>Upon demand from the relevant competent authority, the result of the institution's internal capital adequacy assessment process
This information shall only be disclosed by institutions when required by the relevant competent authority.</t>
  </si>
  <si>
    <t>Pillar 3 Risk Disclosures Report Section 3.5</t>
  </si>
  <si>
    <t>Pillar 3 Risk Disclosures Report Sections 4.6</t>
  </si>
  <si>
    <t>Pillar 3 Risk Disclosures Report Section 4.6</t>
  </si>
  <si>
    <t>Fitch, Moody's, S&amp;P</t>
  </si>
  <si>
    <t>Central governments or central banks; Public sector entities; Institutions</t>
  </si>
  <si>
    <t>The procedure is as prescribed in Article 139 of CRR</t>
  </si>
  <si>
    <t>The standard association published by EBA is used</t>
  </si>
  <si>
    <t>Pillar 3 Risk Disclosures Report Section 4.7</t>
  </si>
  <si>
    <t>The conditions in Article 273a(2) are met. However, the Group has chosen to calculate own funds requirements for CVA risk using the basic approach in Article 384</t>
  </si>
  <si>
    <t>Pillar 3 Risk Disclosures Report Section 5.7</t>
  </si>
  <si>
    <t>Pillar 3 Risk Disclosure Report Section 6.5</t>
  </si>
  <si>
    <t>Pillar 3 Risk Disclosures Report (page 3)</t>
  </si>
  <si>
    <t>Pillar 3 Risk Disclosures Report Chapter 2</t>
  </si>
  <si>
    <t>Environmental factors are considered in the Bank’s business planning process. By integrating sustainability into this process, it becomes an integral part of the Bank’s corporate strategy. The Bank faces risks related to environmental, social, and governance (ESG) factors, both directly through its operations and indirectly through the financial services it provides to clients. The Bank has committed to achieving net-zero emissions by 2040, in line with Iceland’s national targets. 
Relevant disclosures:
- 2025 Annual and Sustainability report
- Chapter 8 Pillar 3 Risk Disclosures Report</t>
  </si>
  <si>
    <t>The Bank has established an ESG credit rating as part of the Bank’s lending process. Additionally, an exclusion list has been prepared, which includes industries such as oil and gas. Sector-specific criteria have also been set. Furthermore, the Bank has performed a sector based ESG materiality assessment.
Relevant disclosures:
- 2025 Annual and Sustainability report
- Chapter 8 Pillar 3 Risk Disclosures Report
- Arion Bank's Exclusion List</t>
  </si>
  <si>
    <t>The Bank has set goals for responsible investments with the aim to promote positive impact on the Environment, social factors and governance. 
Relevant disclosures:
- 2025 Annual and Sustainability report
- Chapter 8 Pillar 3 Risk Disclosures Report</t>
  </si>
  <si>
    <t>The Bank has established a supplier code of conduct outlining its expectations for suppliers regarding environmental, social, and governance (ESG) matters.
Relevant disclosures:
- 2025 Annual and Sustainability report
- Chapter 8 Pillar 3 Risk Disclosures Report
- Supplier Code of Conduct</t>
  </si>
  <si>
    <t>Sustainability risk is part of the Bank’s enterprise risk management policy and is included in the risk appetite approved by the Board. The sustainability risk policy has been approved by the Board. Arion Bank’s environmental and climate policy includes goals such as achieving carbon neutrality by 2040. 
Relevant disclosures:
- Chapter 8 Pillar 3 Risk Disclosure Report</t>
  </si>
  <si>
    <t>The Bank adheres to the three-lines model, where business units are responsible for assessing and managing environmental, social, and governance (ESG) risks. Risk management oversees these risks and challenges the business units on the drivers and transmission channels of these risks.
Relevant disclosures:
- Chapter 8 Pillar 3 Risk Disclosure Report</t>
  </si>
  <si>
    <t>The Board is responsible for implementing the sustainability strategy and overseeing sustainability risks. The Sustainability Committee, chaired by the CEO, makes decisions and monitors all significant sustainability risk issues.
Relevant disclosures:
- Chapter 8 Pillar 3 Risk Disclosure Report</t>
  </si>
  <si>
    <t>Risk management is responsible for reporting on all relevant risk factors, including environmental risk. A sustainability risk report is reviewed quarterly by the Sustainability Committee, and the Board of Directors receives regular updates through existing reporting channels, such as the CRO letter and the ICAAP process.
Relevant disclosures:
- Chapter 8 pillar 3 Risk Disclosure Report</t>
  </si>
  <si>
    <t>The Bank has integrated Sustainability Key Performance Indicators as part of the remuneration performance framework. 
Relevant disclosures:
- Chapter 9 Pillar 3 Risk Disclosure Report</t>
  </si>
  <si>
    <t>Sustainability risk is a driver of other risk types, such as credit risk and market risk. It can materialize in the short term, the medium term and the long term. The Bank assesses both inside-out risks (negative impact from the Bank’s operations on people and/or the environment) and outside-in risks (negative materialization of ESG factors on the Bank through their counterparties or invested assets).
Relevant disclosures:
- Chapter 8 Pillar 3 Risk Disclosures Report</t>
  </si>
  <si>
    <t>The Bank has started implementing EBA Guidelines on the management of ESG risks. Furthermore that Bank follows international best practices regarding climate risk, based on both the EBA and ECB. 
Relevant disclosures:
- Chapter 8 Pillar 3 Risk Disclosures Report</t>
  </si>
  <si>
    <t>The Bank performs its ESG materiality assessment in line with the EBA guidelines on the management of ESG risks. Its purpose is to identify which environmental, social, and governance factors are most relevant to the Bank’s risk profile and financial stability. This process ensures that ESG considerations are integrated across all traditional risk categories, including credit, market, operational, liquidity, reputational, and business model risks.
The Bank applies a combination of methodologies in its materiality assessment, in line with the EBA Guidelines. The Bank applies a risk-based approach to identifying ESG risks, using methodologies that address both transition and physical climate risks. As part of this work, the Bank has conducted a qualitative sector-based assessment to evaluate how both transition risks and physical risks may affect sectors with heightened ESG sensitivity. In addition, the Bank has initiated a portfolio‑level physical risk assessment, beginning with an analysis of coastal flood risk within the Bank’s real estate portfolio. These assessments represent initial steps in the broader implementation of the methodological approaches outlined by the EBA.
Relevant disclosures:
- Chapter 8 Pillar 3 Risk Disclosure Report</t>
  </si>
  <si>
    <t>The Bank has issued sustainability principles for Seafood, Arctic, Industry and Agruculture sector as well as an exclusion list. The Bank has has committed to following the methodology of the Science Based Targets initiative (SBTi) in setting scientific climate targets related to the Bank´s lending and investment activities, and has published a report on The Road to Net Zero in 2025.
Relevant disclosures:
- 2025 Annual and Sustainability report
- Chapter 8 Pillar 3 Risk Disclosure Report
- The Bank's report on The Road to Net Zero</t>
  </si>
  <si>
    <t>Tools to assess ESG is among others: Assessment of the Bank´s financed emission, ESG risk assessment in credit rating, heatmap sector analysis on ESG risk, climate stress test, customer transition risk assessment, coastal flood risk analysis. 
Relevant disclosures:
- Chapter 8 Pillar 3 Risk Disclosure Report</t>
  </si>
  <si>
    <t>The primary focus is on credit risk and particularly transitional risk. At present, this has not impacted the credit rating of our clients. Climate risk is part of the annual capital adequacy assessment process (ICAAP) with a particular focus on credit risk and the viability of the business plan. 
Relevant disclosures:
- Chapter 8 Pillar 3 Risk Disclosure Report</t>
  </si>
  <si>
    <t>To evaluate the exposure of real estate in Iceland to coastal flooding, the Bank relies on projections from the Climate Atlas of Iceland (Veðurstofa ÍslandsIceland Meteorological Office), which are based on the IPCC climate scenarios but recalculated specifically for Iceland and the surrounding ocean. The Bank collects information on financed emissions and taxonomy eligible and aligned activities through a third party vendor, Credit Info, which collects information directly from companies.
Relevant disclosures:
- Chapter 8 Pillar 3 Risk Disclosure Report</t>
  </si>
  <si>
    <t>The Bank has issued an exlusion list that excludes high-emitting sectors like oil &amp; gas. Escalation and breaches follow an ad-hoc escalation process in relevant risk policies. 
Relevant disclosures:
- Chapter 8 Pillar 3 Risk Disclosure Report</t>
  </si>
  <si>
    <t>Sustainability risk is integrated into the Enterprise Risk Management framework and is evaluated alongside prudential risk categories. The Bank monitors the reputational impact on clients and assesses how sustainability risks can affect their operations.
Relevant disclosures:
- Chapter 8 Pillar 3 Risk Disclosure Report</t>
  </si>
  <si>
    <t>The Bank´s policy is to respect human rights and equality throughout its activities. The Bank gained an Equal pay certificate in 2015 and has maintained the certificate ever since.
Relevant disclosures:
- 2025 Annual and Sustainability report
- Chapter 8.4 Pillar 3 Risk Disclosures Report
- Human Resources Policy 
- Equality and Human Rights Policy</t>
  </si>
  <si>
    <t>See qualitative disclosures for environmental risk row b)</t>
  </si>
  <si>
    <t>Relevant disclosures:
- Human Resources Policy
- Equality and Human Rights Policy
- Suppliers Code of Conduct</t>
  </si>
  <si>
    <t>See qualitative disclosure for environmental risk row e) 
Relevant disclosures:
- Equality and Human Rights Policy</t>
  </si>
  <si>
    <t>See qualitative disclosures for environmental risk row g)</t>
  </si>
  <si>
    <t>See qualitative disclosures for environmental risk row h)</t>
  </si>
  <si>
    <t>See qualitative disclosures for environmental risk row i)</t>
  </si>
  <si>
    <t>See qualitative disclosures for environmental risk row k)</t>
  </si>
  <si>
    <t>The Bank assesses sustainability risk at the portfolio level as part of sector reviews, focusing on ESG factors for both short, medium and long term. Social risk is part of the ESG credit assessment and is integral part of the loan making decision. 
Relevant disclosures:
- Chapter 8 Pillar 3 Risk Disclosures Report</t>
  </si>
  <si>
    <t>The Bank has set forth targets regarding social factors which include maintaining an equal pay certifice and seeking to ensure that international human rights are respected and that equality is observed throughout the Bank’s value chain, including purchasing and corporate lending.
Relevant disclosures:
- 2025 Annual and Sustainability report
- Chapter 8 Pillar 3 Risk Disclosures Report
- Human Resources Policy 
- Equality and Human Rights Policy
- Exclusion list</t>
  </si>
  <si>
    <t>Tools to assess Social risk is among others: ESG risk assessment in credit rating, heatmap sector analysis on ESG risk. 
Relevant disclosures:
- Chapter 8 Pillar 3 Risk Disclosures Report</t>
  </si>
  <si>
    <t>The Bank has issued an exlusion list that excludes violations of human rights. Escalation and breaches follow an ad-hoc escalation process in relevant risk policies. 
Relevant disclosures:
- Chapter 8 Pillar 3 Risk Disclosure Report
- Exclusion list</t>
  </si>
  <si>
    <t>See qualitative disclosures for environmental risk row r)</t>
  </si>
  <si>
    <t>See qualitative disclosures for environmental risk row a)</t>
  </si>
  <si>
    <t>Relevant disclosures:
- Chapter 2 and chapter 8 Pillar 3 Risk Disclosures Report</t>
  </si>
  <si>
    <t>The Bank assesses governance risk as part the credit risk assessment, that includes an assessment on main risk drivers of governance risk.
Relevant disclosures:
- Chapter 8 Pillar 3 Risk Disclosures Report</t>
  </si>
  <si>
    <t>The Bank assesses governance risk as part the credit risk assessment, that includes an assessment on main risk drivers of governance risk. 
Relevant disclosures:
- Chapter 2 and chapter 8 Pillar 3 Risk Disclosures Report</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</si>
  <si>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</si>
  <si>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Note:
Data on financed emissions (columns i, j) have the reference data 31.12.2024. Financed emissions are calculated in accordance with the PCAF guidelines. The corresponding gross carrying amounts, used to calculate the percentage of the portfolio derived from company-specific reporting (column k), also align with the same reference date, 31.12.2024. All other figures reported are 31.12.2025.  Further information can be found in the 2025 Consolidated Financial Statements.</t>
  </si>
  <si>
    <t>Note:
Information on energy efficiency of housing is unavailable. In Iceland the buidling regulations did not implement EPC labelling, and therefore there is no requirement for energy information of housing to be available, unlike in many areas of Europe.</t>
  </si>
  <si>
    <t>*** PiT distance to 2030 NZE2050 scenario in % (for each metric)</t>
  </si>
  <si>
    <t>Note:
Arion bank has endeavoured to align with the Science-Based Targets Initiative (SBTi) methodology in formulating science-based targets for reducing greenhouse gas emissions by 2030 since 2023. In this work, the corporate net zero standard issued by SBTi was used, and the Bank also drew on the methodology previously issued by the Net-Zero Banking Alliance (NZBA). With a new SBTi standard published in July 2025 aimed specifically at financial institution target setting, the Bank decided on delaying validating its targets by two years to develop targets and meet the requirements of this new standard by 2027. 
Target-setting is based on calculations of the Bank’s financed carbon emissions and are set in accordance with the Icelandic government’s goal to achieve net zero by 2040 and the Paris Agreement’s objective to keep global warming below 1,5°C. The calculations follow the methodology of the Partnership for Carbon Accounting Financials (PCAF), which is recognized by the SBTi. Targets related to lending are set for residential mortgages, and business loans in connection with aluminium production, fisheries, agriculture, energy production, real estate, transportation, coal, oil and gas. Further information can be found in the 2025 Annual and Sustainability Report and the Bank's report The Road to Net Zero.</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</si>
  <si>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</si>
  <si>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</si>
  <si>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</si>
  <si>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</si>
  <si>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</si>
  <si>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</si>
  <si>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</si>
  <si>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</si>
  <si>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</si>
  <si>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</si>
  <si>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</si>
  <si>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</si>
  <si>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</si>
  <si>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</si>
  <si>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</si>
  <si>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</si>
  <si>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</si>
  <si>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</si>
  <si>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</si>
  <si>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</si>
  <si>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</si>
  <si>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Note:
As of 31 December 2025, Arion had no exposures to the top 20 companies listed as Carbon Majors from Climate Accountability Institute (source published in 2020).</t>
  </si>
  <si>
    <t xml:space="preserve">Note:		
This template provides information on exposures from loans collateralised with immovable property, as well as repossessed real estate collateral located in Iceland, that may be exposed to coastal flood risk.
To evaluate the exposure of real estate in Iceland to coastal flooding, the Bank relies on projections from the Climate Atlas of Iceland (Iceland Meteorological Office), which are based on the IPCC climate scenarios but recalculated specifically for Iceland and the surrounding ocean. In this analysis, the Bank uses the SSP5‑8.5LC scenario, a high emissions pathway that also considers the possibility of faster than expected melting of the major ice sheets. This scenario represents upper‑range outcomes that, while uncertain, provides a conservative basis for long‑term physical risk assessment..
The Bank assesses coastal flood risk using projected 200‑year return period coastal flood events, which represent severe but plausible flooding (a 1-in-200, or 0,5% chance of occurring every year) occurring under extreme conditions. The analysis incorporates long-term projections for the year 2100. </t>
  </si>
  <si>
    <t>Sustainable loans issued to non-financial institutions include green loans related to sustainable marine value chains and marine ecosystem management, sustinable forestry and agriculture, renewable energy, clean transportaion, green buildings, energy efficiency, sustainable waste and wastewater managment, and social loans related to education, healthcare and employment generation and alleviate unemployment.</t>
  </si>
  <si>
    <t>Sustainable loans issued to households include green loans related to green residental buildings and clean transportation and social loans related to affordable housing.</t>
  </si>
  <si>
    <t>Note:
The objective of template 10 is to address exposures not covered by EU regulations, which still support counterparties in the transition and adaption procesess for climate change mitigation objectives. Exposures in scope for the GAR calculations, i.e. aligned exposures should be excluded here. Since no aligned exposures are also included in the Bank's Sustainable Financing Framework, no exclusions have been made from the template, therefore the reported GCA includes all loans funded by the Sustainable Financing Framework.
The Bank's Sustainability Financing Framework was published in August 2024 and applies to the Bank's financing, deposits and loans which are classed as environmentally and/or socially sustainable. The new framework replaces the Bank's Green Financing Framework published in 2021 which has been integral to the Bank's green lending programme and green bond issues. New features of the Sustainability Financing Framework include social categories which define projects having a positive impact on society. Added importance is also given to the ciruclar economy, and the classification of green projects has also been refinded. Under this framework the Bank can issue Sustainable Financing instruments including, but not limited to, covered bonds, bonds, loans, commercial paper, repurchase aggrements and deposits. The use of proceeds from these instruments is restricted to the financing of eligible assets as defined in the Framework. Eligible assets are divided into several eligible categories with inclusion and exclusion criteria. The Framework details the processes for identifying eligible assets, for reporting on the use of the framework and for external review. For further information refer to the Framework itself and the Bank's 2025 Condensed Consolidated Interim financial statements.</t>
  </si>
  <si>
    <t>Pillar 3 Risk Disclosures Report sections 2.4, 2.5, 2.7.2.8, 5.3, 6.3, 7.2, 8.1</t>
  </si>
  <si>
    <t>Pillar 3 Risk Disclosures Report sections 2.1-2.3, 3.3, 4.2, 5.2, 6.2, 7.2, 8.3</t>
  </si>
  <si>
    <t>Pillar 3 Risk Disclosures Report Chapter 2 and Sections 4.2, 5.2, 6.2, and 7.2</t>
  </si>
  <si>
    <t>Pillar 3 Risk Disclosures Report Chapter 2
Corporate Governance Statement for the year 2025</t>
  </si>
  <si>
    <t>Pillar 3 Risk Disclosures Report Chapter 2 and Sections 4.2, 4.3, 4.6, 5.2, 6.2</t>
  </si>
  <si>
    <t>Pillar 3 Risk Disclosures Report Chapter 4</t>
  </si>
  <si>
    <t>Pillar 3 Risk Disclosures Report Sections 2.5, 2.6, 4.1</t>
  </si>
  <si>
    <t>Pillar 3 Risk Disclosures Report Section 4.4</t>
  </si>
  <si>
    <t>The Bank does not use credit derivatives</t>
  </si>
  <si>
    <t>Pillar 3 Risk Disclosures Report Chapter 9</t>
  </si>
  <si>
    <t>The Bank has not benefited from any derogation</t>
  </si>
  <si>
    <t>Note 12 to the Consolidated Financial Statements</t>
  </si>
  <si>
    <t>Quantitative information on variable remuneration will be disclosed in late March/early April 2026.
The criterion used for the Bank’s variable remuneration scheme to determine whether an incentive payment will be paid in 2026, in part or in full, depends on a comparison of the Bank’s return on equity (ROE) in 2025 with that of a weighted average ROE of the Bank’s main competitors: Íslandsbanki, Landsbankinn, and Kvika. See Chapter 9 of the Pillar 3 Additional Risk Disclosures Report for a detailed discussion.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</si>
</sst>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164" formatCode="#,##0\ ;\(#,##0\);&quot;-&quot;\ "/>
    <numFmt numFmtId="165" formatCode="0.0%"/>
    <numFmt numFmtId="166" formatCode="_ * #,##0_ ;_ * \-#,##0_ ;_ * &quot;-&quot;??_ ;_ @_ "/>
    <numFmt numFmtId="167" formatCode="#,##0\ [$ISK];\-#,##0\ [$ISK]"/>
    <numFmt numFmtId="168" formatCode="[$NOK]\ #,##0"/>
    <numFmt numFmtId="169" formatCode="#,##0\ [$SEK]"/>
    <numFmt numFmtId="170" formatCode="[$EUR]\ #,##0"/>
    <numFmt numFmtId="171" formatCode="#,##0\ [$NOK]"/>
    <numFmt numFmtId="172" formatCode="#,##0\ [$USD]"/>
    <numFmt numFmtId="173" formatCode="#,##0\ [$EUR]"/>
    <numFmt numFmtId="174" formatCode="0.000%"/>
    <numFmt numFmtId="175" formatCode="_-* #,##0.000_-;\-* #,##0.000_-;_-* &quot;-&quot;_-;_-@_-"/>
    <numFmt numFmtId="176" formatCode="_-* #.##0.00_-;\-* #.##0.00_-;_-* &quot;-&quot;_-;_-@_-"/>
    <numFmt numFmtId="177" formatCode="\ #,##0_ ;\ \-#,##0_ ;\ &quot;-&quot;_ ;_ @_ "/>
  </numFmts>
  <fonts count="103">
    <font>
      <sz val="11"/>
      <color theme="1"/>
      <name val="Calibri"/>
      <family val="2"/>
      <scheme val="minor"/>
    </font>
    <font>
      <sz val="11"/>
      <color rgb="FF9C5700"/>
      <name val="Calibri"/>
      <family val="2"/>
      <scheme val="minor"/>
    </font>
    <font>
      <b/>
      <sz val="11"/>
      <color theme="1"/>
      <name val="Calibri"/>
      <family val="2"/>
      <scheme val="minor"/>
    </font>
    <font>
      <sz val="10"/>
      <color theme="1"/>
      <name val="Calibri"/>
      <family val="2"/>
      <scheme val="minor"/>
    </font>
    <font>
      <sz val="9"/>
      <color theme="1"/>
      <name val="Suisse intl"/>
    </font>
    <font>
      <b/>
      <sz val="9"/>
      <color theme="1"/>
      <name val="Suisse intl"/>
    </font>
    <font>
      <sz val="10"/>
      <color rgb="FF000000"/>
      <name val="Arial"/>
      <family val="2"/>
    </font>
    <font>
      <b/>
      <sz val="15"/>
      <color theme="8" tint="-0.499984740745262"/>
      <name val="Suisse intl"/>
    </font>
    <font>
      <b/>
      <sz val="11"/>
      <color theme="8" tint="-0.499984740745262"/>
      <name val="Suisse intl"/>
    </font>
    <font>
      <sz val="9"/>
      <color theme="1"/>
      <name val="Suisse intl condensed"/>
    </font>
    <font>
      <b/>
      <sz val="11"/>
      <color theme="4" tint="0.249977111117893"/>
      <name val="Calibri"/>
      <family val="2"/>
    </font>
    <font>
      <sz val="8"/>
      <name val="Calibri"/>
      <family val="2"/>
      <scheme val="minor"/>
    </font>
    <font>
      <u/>
      <sz val="11"/>
      <color theme="10"/>
      <name val="Calibri"/>
      <family val="2"/>
      <scheme val="minor"/>
    </font>
    <font>
      <b/>
      <sz val="10"/>
      <color theme="1"/>
      <name val="Suisse intl"/>
    </font>
    <font>
      <b/>
      <sz val="9"/>
      <color theme="8" tint="-0.499984740745262"/>
      <name val="Calibri"/>
      <family val="2"/>
      <scheme val="minor"/>
    </font>
    <font>
      <b/>
      <sz val="9"/>
      <color theme="8" tint="-0.499984740745262"/>
      <name val="Suisse intl condensed"/>
    </font>
    <font>
      <b/>
      <sz val="9"/>
      <color theme="0"/>
      <name val="Calibri"/>
      <family val="2"/>
      <scheme val="minor"/>
    </font>
    <font>
      <i/>
      <sz val="9"/>
      <color theme="1"/>
      <name val="Suisse intl condensed"/>
    </font>
    <font>
      <sz val="9"/>
      <color rgb="FF0B45E6"/>
      <name val="Calibri"/>
      <family val="2"/>
      <scheme val="minor"/>
    </font>
    <font>
      <b/>
      <sz val="9"/>
      <color theme="1"/>
      <name val="Suisse intl condensed"/>
    </font>
    <font>
      <sz val="9"/>
      <name val="Suisse intl condensed"/>
    </font>
    <font>
      <sz val="9"/>
      <color rgb="FF000000"/>
      <name val="Suisse intl condensed"/>
    </font>
    <font>
      <b/>
      <sz val="9"/>
      <name val="Suisse intl condensed"/>
    </font>
    <font>
      <sz val="9"/>
      <color theme="8" tint="-0.499984740745262"/>
      <name val="Suisse intl condensed"/>
    </font>
    <font>
      <strike/>
      <sz val="9"/>
      <color rgb="FFFF0000"/>
      <name val="Calibri"/>
      <family val="2"/>
      <scheme val="minor"/>
    </font>
    <font>
      <sz val="9"/>
      <color rgb="FFFF0000"/>
      <name val="Calibri"/>
      <family val="2"/>
      <scheme val="minor"/>
    </font>
    <font>
      <strike/>
      <sz val="9"/>
      <color rgb="FFFF0000"/>
      <name val="Suisse intl condensed"/>
    </font>
    <font>
      <b/>
      <sz val="9"/>
      <color rgb="FF000000"/>
      <name val="Suisse intl condensed"/>
    </font>
    <font>
      <i/>
      <sz val="9"/>
      <color rgb="FF000000"/>
      <name val="Suisse intl condensed"/>
    </font>
    <font>
      <b/>
      <sz val="11"/>
      <color theme="8" tint="-0.499984740745262"/>
      <name val="Calibri"/>
      <family val="2"/>
      <scheme val="minor"/>
    </font>
    <font>
      <sz val="9"/>
      <color theme="1"/>
      <name val="Calibri"/>
      <family val="2"/>
      <scheme val="minor"/>
    </font>
    <font>
      <sz val="10"/>
      <name val="Arial"/>
      <family val="2"/>
    </font>
    <font>
      <sz val="9"/>
      <color theme="4" tint="-0.499984740745262"/>
      <name val="Suisse intl condensed"/>
    </font>
    <font>
      <b/>
      <sz val="9"/>
      <color theme="4" tint="-0.499984740745262"/>
      <name val="Suisse intl condensed"/>
    </font>
    <font>
      <strike/>
      <sz val="9"/>
      <name val="Suisse intl condensed"/>
    </font>
    <font>
      <sz val="9"/>
      <color rgb="FFFF0000"/>
      <name val="Suisse intl condensed"/>
    </font>
    <font>
      <sz val="11"/>
      <color theme="1"/>
      <name val="Calibri"/>
      <family val="2"/>
      <charset val="238"/>
      <scheme val="minor"/>
    </font>
    <font>
      <b/>
      <i/>
      <sz val="9"/>
      <color theme="8" tint="-0.499984740745262"/>
      <name val="Suisse intl condensed"/>
    </font>
    <font>
      <b/>
      <sz val="11"/>
      <color theme="9"/>
      <name val="Calibri"/>
      <family val="2"/>
      <scheme val="minor"/>
    </font>
    <font>
      <b/>
      <sz val="9"/>
      <color rgb="FF2F5773"/>
      <name val="Suisse intl condensed"/>
    </font>
    <font>
      <b/>
      <i/>
      <sz val="9"/>
      <name val="Suisse intl condensed"/>
    </font>
    <font>
      <b/>
      <i/>
      <sz val="9"/>
      <color theme="1"/>
      <name val="Suisse intl condensed"/>
    </font>
    <font>
      <i/>
      <sz val="9"/>
      <name val="Suisse intl condensed"/>
    </font>
    <font>
      <sz val="11"/>
      <color theme="1"/>
      <name val="Calibri"/>
      <family val="2"/>
      <scheme val="minor"/>
    </font>
    <font>
      <sz val="10"/>
      <color theme="1"/>
      <name val="Suisse intl"/>
    </font>
    <font>
      <sz val="10"/>
      <color theme="1"/>
      <name val="Suisse intl condensed"/>
    </font>
    <font>
      <sz val="11"/>
      <name val="Calibri"/>
      <family val="2"/>
      <scheme val="minor"/>
    </font>
    <font>
      <b/>
      <sz val="10"/>
      <name val="Arial"/>
      <family val="2"/>
    </font>
    <font>
      <sz val="10"/>
      <name val="Suisse intl condensed"/>
    </font>
    <font>
      <b/>
      <sz val="10"/>
      <color theme="8" tint="-0.499984740745262"/>
      <name val="Suisse intl condensed"/>
    </font>
    <font>
      <u/>
      <sz val="9"/>
      <color rgb="FF008080"/>
      <name val="Suisse intl condensed"/>
    </font>
    <font>
      <sz val="11"/>
      <color rgb="FF000000"/>
      <name val="Calibri"/>
      <family val="2"/>
    </font>
    <font>
      <u/>
      <sz val="11"/>
      <color rgb="FF0563C1"/>
      <name val="Calibri"/>
      <family val="2"/>
    </font>
    <font>
      <sz val="8"/>
      <color rgb="FF000000"/>
      <name val="Calibri"/>
      <family val="2"/>
    </font>
    <font>
      <sz val="8.5"/>
      <name val="Calibri"/>
      <family val="2"/>
      <scheme val="minor"/>
    </font>
    <font>
      <b/>
      <sz val="12"/>
      <name val="Arial"/>
      <family val="2"/>
    </font>
    <font>
      <sz val="9"/>
      <color theme="1"/>
      <name val="Calibri"/>
      <family val="2"/>
      <scheme val="minor"/>
    </font>
    <font>
      <sz val="9"/>
      <color rgb="FF000000"/>
      <name val="Calibri"/>
      <family val="2"/>
      <scheme val="minor"/>
    </font>
    <font>
      <sz val="10"/>
      <color rgb="FF9C5700"/>
      <name val="Calibri"/>
      <family val="2"/>
    </font>
    <font>
      <sz val="9"/>
      <color theme="0" tint="-0.499984740745262"/>
      <name val="Suisse intl condensed"/>
    </font>
    <font>
      <sz val="10"/>
      <color rgb="FF000000"/>
      <name val="Suisse intl"/>
    </font>
    <font>
      <i/>
      <strike/>
      <sz val="11"/>
      <color rgb="FFFF0000"/>
      <name val="Calibri"/>
      <family val="2"/>
      <scheme val="minor"/>
    </font>
    <font>
      <i/>
      <sz val="9"/>
      <color theme="9" tint="-0.249977111117893"/>
      <name val="Suisse intl condensed"/>
    </font>
    <font>
      <sz val="11"/>
      <color theme="0"/>
      <name val="Calibri"/>
      <family val="2"/>
      <scheme val="minor"/>
    </font>
    <font>
      <sz val="11"/>
      <name val="Calibri"/>
      <family val="2"/>
    </font>
    <font>
      <sz val="11"/>
      <color theme="1"/>
      <name val="Segoe UI"/>
      <family val="2"/>
    </font>
    <font>
      <b/>
      <sz val="11"/>
      <name val="Calibri"/>
      <family val="2"/>
      <scheme val="minor"/>
    </font>
    <font>
      <sz val="11"/>
      <color theme="8" tint="-0.499984740745262"/>
      <name val="Calibri"/>
      <family val="2"/>
      <scheme val="minor"/>
    </font>
    <font>
      <b/>
      <sz val="9"/>
      <name val="Verdana"/>
      <family val="2"/>
    </font>
    <font>
      <sz val="10"/>
      <name val="Verdana"/>
      <family val="2"/>
    </font>
    <font>
      <b/>
      <sz val="10"/>
      <name val="Verdana"/>
      <family val="2"/>
    </font>
    <font>
      <sz val="9"/>
      <name val="Verdana"/>
      <family val="2"/>
    </font>
    <font>
      <b/>
      <sz val="9"/>
      <color theme="8" tint="-0.499984740745262"/>
      <name val="Verdana"/>
      <family val="2"/>
    </font>
    <font>
      <b/>
      <strike/>
      <sz val="9"/>
      <color theme="8" tint="-0.499984740745262"/>
      <name val="Verdana"/>
      <family val="2"/>
    </font>
    <font>
      <b/>
      <sz val="10"/>
      <name val="Suisse intl"/>
    </font>
    <font>
      <sz val="9"/>
      <name val="Suisse intl"/>
    </font>
    <font>
      <sz val="9"/>
      <color rgb="FF000000"/>
      <name val="Suisse intl"/>
    </font>
    <font>
      <b/>
      <sz val="9"/>
      <color rgb="FF2E5776"/>
      <name val="Suisse intl condensed"/>
    </font>
    <font>
      <sz val="9"/>
      <name val="Suisse intl condesned"/>
    </font>
    <font>
      <b/>
      <sz val="9"/>
      <color theme="8" tint="-0.499984740745262"/>
      <name val="Suisse intl condesned"/>
    </font>
    <font>
      <b/>
      <sz val="9"/>
      <name val="Suisse intl"/>
    </font>
    <font>
      <b/>
      <sz val="9"/>
      <color theme="8" tint="-0.499984740745262"/>
      <name val="Suisse intl"/>
    </font>
    <font>
      <sz val="9"/>
      <color theme="8" tint="-0.499984740745262"/>
      <name val="Suisse intl"/>
    </font>
    <font>
      <sz val="10"/>
      <color rgb="FF000000"/>
      <name val="Calibri"/>
      <family val="2"/>
    </font>
    <font>
      <b/>
      <u/>
      <sz val="11"/>
      <color rgb="FF000000"/>
      <name val="Calibri"/>
      <family val="2"/>
    </font>
    <font>
      <u/>
      <sz val="9"/>
      <color theme="1"/>
      <name val="Suisse intl"/>
    </font>
    <font>
      <b/>
      <sz val="10"/>
      <color theme="1"/>
      <name val="Calibri"/>
      <family val="2"/>
      <scheme val="minor"/>
    </font>
    <font>
      <b/>
      <sz val="11"/>
      <name val="Calibri"/>
      <family val="2"/>
    </font>
    <font>
      <b/>
      <sz val="9"/>
      <color theme="0"/>
      <name val="Suisse intl condensed"/>
    </font>
    <font>
      <sz val="11"/>
      <color rgb="FF000000"/>
      <name val="Calibri"/>
      <family val="2"/>
      <scheme val="minor"/>
    </font>
    <font>
      <sz val="10"/>
      <color rgb="FF000000"/>
      <name val="Suisse intl condensed"/>
    </font>
    <font>
      <b/>
      <sz val="10"/>
      <color rgb="FF000000"/>
      <name val="Suisse intl condensed"/>
    </font>
    <font>
      <sz val="9"/>
      <name val="Calibri"/>
      <family val="2"/>
      <scheme val="minor"/>
    </font>
    <font>
      <b/>
      <sz val="9"/>
      <color theme="0" tint="-0.249977111117893"/>
      <name val="Calibri"/>
      <family val="2"/>
      <scheme val="minor"/>
    </font>
    <font>
      <sz val="9"/>
      <color theme="1"/>
      <name val="Calibri"/>
      <family val="2"/>
      <scheme val="minor"/>
    </font>
    <font>
      <sz val="9"/>
      <color rgb="FF000000"/>
      <name val="Calibri"/>
      <family val="2"/>
      <scheme val="minor"/>
    </font>
    <font>
      <sz val="9"/>
      <name val="Calibri"/>
      <family val="2"/>
      <scheme val="minor"/>
    </font>
    <font>
      <b/>
      <sz val="9"/>
      <color theme="8" tint="-0.499984740745262"/>
      <name val="Calibri"/>
      <family val="2"/>
      <scheme val="minor"/>
    </font>
    <font>
      <u/>
      <sz val="9"/>
      <color rgb="FF0563C1"/>
      <name val="Calibri"/>
      <family val="2"/>
      <scheme val="minor"/>
    </font>
    <font>
      <sz val="8"/>
      <color theme="1"/>
      <name val="Calibri"/>
      <family val="2"/>
      <scheme val="minor"/>
    </font>
    <font>
      <i/>
      <sz val="9"/>
      <color theme="1"/>
      <name val="Calibri Light"/>
      <scheme val="major"/>
    </font>
    <font>
      <sz val="11"/>
      <color theme="1"/>
      <name val="Suisse intl condensed"/>
    </font>
    <font>
      <b/>
      <i/>
      <sz val="9"/>
      <color rgb="FF000000"/>
      <name val="Suisse intl condensed"/>
    </font>
  </fonts>
  <fills count="18">
    <fill>
      <patternFill patternType="none"/>
    </fill>
    <fill>
      <patternFill patternType="gray125"/>
    </fill>
    <fill>
      <patternFill patternType="solid">
        <fgColor rgb="FFFFEB9C"/>
      </patternFill>
    </fill>
    <fill>
      <patternFill patternType="solid">
        <fgColor theme="8" tint="0.79998168889431442"/>
        <bgColor rgb="FFD3D3D3"/>
      </patternFill>
    </fill>
    <fill>
      <patternFill patternType="solid">
        <fgColor theme="0"/>
        <bgColor indexed="64"/>
      </patternFill>
    </fill>
    <fill>
      <patternFill patternType="solid">
        <fgColor rgb="FFFFFFFF"/>
        <bgColor rgb="FFFFFFFF"/>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79998168889431442"/>
        <bgColor rgb="FF000000"/>
      </patternFill>
    </fill>
    <fill>
      <patternFill patternType="solid">
        <fgColor theme="6" tint="0.79998168889431442"/>
        <bgColor indexed="64"/>
      </patternFill>
    </fill>
    <fill>
      <patternFill patternType="solid">
        <fgColor rgb="FFFFFFFF"/>
        <bgColor indexed="64"/>
      </patternFill>
    </fill>
    <fill>
      <patternFill patternType="solid">
        <fgColor indexed="42"/>
        <bgColor indexed="64"/>
      </patternFill>
    </fill>
    <fill>
      <patternFill patternType="gray125">
        <fgColor theme="0" tint="-0.34998626667073579"/>
        <bgColor theme="0"/>
      </patternFill>
    </fill>
    <fill>
      <patternFill patternType="solid">
        <fgColor theme="8" tint="-0.49998474074526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rgb="FF000000"/>
      </patternFill>
    </fill>
    <fill>
      <patternFill patternType="solid">
        <fgColor rgb="FFFFFFFF"/>
        <bgColor rgb="FF000000"/>
      </patternFill>
    </fill>
  </fills>
  <borders count="78">
    <border>
      <left/>
      <right/>
      <top/>
      <bottom/>
      <diagonal/>
    </border>
    <border>
      <left/>
      <right/>
      <top/>
      <bottom style="medium">
        <color theme="8" tint="-0.249977111117893"/>
      </bottom>
      <diagonal/>
    </border>
    <border>
      <left/>
      <right/>
      <top/>
      <bottom style="thin">
        <color theme="8" tint="-0.249977111117893"/>
      </bottom>
      <diagonal/>
    </border>
    <border>
      <left/>
      <right/>
      <top/>
      <bottom style="thin">
        <color theme="4" tint="-0.499984740745262"/>
      </bottom>
      <diagonal/>
    </border>
    <border>
      <left/>
      <right/>
      <top style="thin">
        <color theme="4" tint="-0.499984740745262"/>
      </top>
      <bottom/>
      <diagonal/>
    </border>
    <border>
      <left/>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8" tint="-0.249977111117893"/>
      </top>
      <bottom style="thin">
        <color theme="4" tint="-0.499984740745262"/>
      </bottom>
      <diagonal/>
    </border>
    <border>
      <left style="thin">
        <color indexed="64"/>
      </left>
      <right style="thin">
        <color indexed="64"/>
      </right>
      <top style="thin">
        <color indexed="64"/>
      </top>
      <bottom style="thin">
        <color indexed="64"/>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right/>
      <top style="thin">
        <color theme="8" tint="-0.249977111117893"/>
      </top>
      <bottom style="thin">
        <color theme="8" tint="-0.249977111117893"/>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style="thin">
        <color theme="4" tint="-0.499984740745262"/>
      </right>
      <top/>
      <bottom style="thin">
        <color theme="4" tint="-0.499984740745262"/>
      </bottom>
      <diagonal/>
    </border>
    <border>
      <left/>
      <right style="thin">
        <color theme="4" tint="-0.499984740745262"/>
      </right>
      <top/>
      <bottom/>
      <diagonal/>
    </border>
    <border>
      <left style="thin">
        <color theme="4" tint="-0.499984740745262"/>
      </left>
      <right/>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8" tint="-0.499984740745262"/>
      </left>
      <right/>
      <top/>
      <bottom/>
      <diagonal/>
    </border>
    <border>
      <left style="thin">
        <color theme="8" tint="-0.499984740745262"/>
      </left>
      <right/>
      <top/>
      <bottom style="thin">
        <color theme="8" tint="-0.499984740745262"/>
      </bottom>
      <diagonal/>
    </border>
    <border>
      <left/>
      <right/>
      <top style="thin">
        <color theme="8" tint="-0.499984740745262"/>
      </top>
      <bottom/>
      <diagonal/>
    </border>
    <border>
      <left/>
      <right/>
      <top/>
      <bottom style="thin">
        <color theme="8" tint="-0.499984740745262"/>
      </bottom>
      <diagonal/>
    </border>
    <border>
      <left/>
      <right/>
      <top style="thin">
        <color theme="8" tint="-0.499984740745262"/>
      </top>
      <bottom style="thin">
        <color theme="8" tint="-0.499984740745262"/>
      </bottom>
      <diagonal/>
    </border>
    <border>
      <left style="thin">
        <color theme="8" tint="-0.499984740745262"/>
      </left>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top style="thin">
        <color theme="8" tint="-0.499984740745262"/>
      </top>
      <bottom/>
      <diagonal/>
    </border>
    <border>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bottom style="thin">
        <color theme="8" tint="-0.499984740745262"/>
      </bottom>
      <diagonal/>
    </border>
    <border>
      <left/>
      <right style="thin">
        <color theme="8" tint="-0.499984740745262"/>
      </right>
      <top/>
      <bottom/>
      <diagonal/>
    </border>
    <border>
      <left style="thin">
        <color theme="8" tint="-0.499984740745262"/>
      </left>
      <right style="thin">
        <color theme="8" tint="-0.499984740745262"/>
      </right>
      <top/>
      <bottom/>
      <diagonal/>
    </border>
    <border>
      <left style="thin">
        <color indexed="64"/>
      </left>
      <right/>
      <top style="thin">
        <color indexed="64"/>
      </top>
      <bottom style="thin">
        <color indexed="64"/>
      </bottom>
      <diagonal/>
    </border>
    <border>
      <left/>
      <right style="thin">
        <color theme="8" tint="-0.249977111117893"/>
      </right>
      <top/>
      <bottom/>
      <diagonal/>
    </border>
    <border>
      <left style="thin">
        <color theme="8" tint="-0.249977111117893"/>
      </left>
      <right/>
      <top/>
      <bottom style="thin">
        <color theme="8" tint="-0.249977111117893"/>
      </bottom>
      <diagonal/>
    </border>
    <border>
      <left/>
      <right style="thin">
        <color theme="8" tint="-0.249977111117893"/>
      </right>
      <top/>
      <bottom style="thin">
        <color theme="8" tint="-0.249977111117893"/>
      </bottom>
      <diagonal/>
    </border>
    <border>
      <left style="thin">
        <color theme="8" tint="-0.249977111117893"/>
      </left>
      <right/>
      <top/>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style="thin">
        <color theme="8" tint="-0.249977111117893"/>
      </right>
      <top style="thin">
        <color theme="8" tint="-0.249977111117893"/>
      </top>
      <bottom style="thin">
        <color theme="8" tint="-0.249977111117893"/>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theme="8"/>
      </bottom>
      <diagonal/>
    </border>
    <border>
      <left/>
      <right/>
      <top/>
      <bottom style="thin">
        <color rgb="FF4583AF"/>
      </bottom>
      <diagonal/>
    </border>
    <border>
      <left/>
      <right style="thin">
        <color theme="4"/>
      </right>
      <top/>
      <bottom style="thin">
        <color theme="8" tint="-0.499984740745262"/>
      </bottom>
      <diagonal/>
    </border>
    <border>
      <left/>
      <right style="thin">
        <color indexed="64"/>
      </right>
      <top style="thin">
        <color theme="8" tint="-0.499984740745262"/>
      </top>
      <bottom style="thin">
        <color theme="8" tint="-0.499984740745262"/>
      </bottom>
      <diagonal/>
    </border>
    <border>
      <left/>
      <right style="thin">
        <color theme="4"/>
      </right>
      <top style="thin">
        <color theme="8" tint="-0.499984740745262"/>
      </top>
      <bottom style="thin">
        <color theme="8" tint="-0.499984740745262"/>
      </bottom>
      <diagonal/>
    </border>
    <border>
      <left/>
      <right style="thin">
        <color theme="4"/>
      </right>
      <top/>
      <bottom/>
      <diagonal/>
    </border>
    <border>
      <left/>
      <right style="thin">
        <color theme="8" tint="-0.499984740745262"/>
      </right>
      <top style="thin">
        <color theme="8" tint="-0.499984740745262"/>
      </top>
      <bottom style="thin">
        <color theme="8" tint="-0.499984740745262"/>
      </bottom>
      <diagonal/>
    </border>
    <border>
      <left/>
      <right style="thin">
        <color theme="8" tint="-0.499984740745262"/>
      </right>
      <top/>
      <bottom style="thin">
        <color theme="8" tint="-0.499984740745262"/>
      </bottom>
      <diagonal/>
    </border>
    <border>
      <left/>
      <right/>
      <top style="thin">
        <color rgb="FF4583AF"/>
      </top>
      <bottom style="thin">
        <color rgb="FF4583AF"/>
      </bottom>
      <diagonal/>
    </border>
    <border>
      <left/>
      <right/>
      <top/>
      <bottom style="thin">
        <color rgb="FF005AB4"/>
      </bottom>
      <diagonal/>
    </border>
    <border>
      <left/>
      <right/>
      <top style="thin">
        <color rgb="FF005AB4"/>
      </top>
      <bottom style="thin">
        <color rgb="FF005AB4"/>
      </bottom>
      <diagonal/>
    </border>
    <border>
      <left style="medium">
        <color indexed="64"/>
      </left>
      <right/>
      <top/>
      <bottom/>
      <diagonal/>
    </border>
    <border>
      <left style="thin">
        <color rgb="FF005AB4"/>
      </left>
      <right/>
      <top style="thin">
        <color rgb="FF005AB4"/>
      </top>
      <bottom style="thin">
        <color rgb="FF005AB4"/>
      </bottom>
      <diagonal/>
    </border>
    <border>
      <left/>
      <right style="thin">
        <color rgb="FF005AB4"/>
      </right>
      <top/>
      <bottom/>
      <diagonal/>
    </border>
    <border>
      <left/>
      <right style="thin">
        <color rgb="FF005AB4"/>
      </right>
      <top style="thin">
        <color rgb="FF005AB4"/>
      </top>
      <bottom/>
      <diagonal/>
    </border>
    <border>
      <left style="thin">
        <color rgb="FF005AB4"/>
      </left>
      <right style="thin">
        <color rgb="FF005AB4"/>
      </right>
      <top/>
      <bottom/>
      <diagonal/>
    </border>
    <border>
      <left/>
      <right style="thin">
        <color rgb="FF005AB4"/>
      </right>
      <top style="thin">
        <color rgb="FF005AB4"/>
      </top>
      <bottom style="thin">
        <color rgb="FF005AB4"/>
      </bottom>
      <diagonal/>
    </border>
    <border>
      <left style="thin">
        <color rgb="FF005AB4"/>
      </left>
      <right style="thin">
        <color rgb="FF005AB4"/>
      </right>
      <top style="thin">
        <color rgb="FF005AB4"/>
      </top>
      <bottom/>
      <diagonal/>
    </border>
    <border>
      <left style="thin">
        <color rgb="FF005AB4"/>
      </left>
      <right/>
      <top/>
      <bottom style="thin">
        <color rgb="FF005AB4"/>
      </bottom>
      <diagonal/>
    </border>
    <border>
      <left style="thin">
        <color rgb="FF005AB4"/>
      </left>
      <right style="thin">
        <color rgb="FF005AB4"/>
      </right>
      <top/>
      <bottom style="thin">
        <color rgb="FF005AB4"/>
      </bottom>
      <diagonal/>
    </border>
    <border>
      <left/>
      <right style="thin">
        <color rgb="FF005AB4"/>
      </right>
      <top style="thin">
        <color rgb="FF005AB4"/>
      </top>
      <bottom style="thin">
        <color rgb="FF4583AF"/>
      </bottom>
      <diagonal/>
    </border>
    <border>
      <left/>
      <right style="thin">
        <color rgb="FF005AB4"/>
      </right>
      <top style="thin">
        <color rgb="FF4583AF"/>
      </top>
      <bottom style="thin">
        <color rgb="FF4583AF"/>
      </bottom>
      <diagonal/>
    </border>
    <border>
      <left/>
      <right style="thin">
        <color rgb="FF005AB4"/>
      </right>
      <top style="thin">
        <color rgb="FF4583AF"/>
      </top>
      <bottom/>
      <diagonal/>
    </border>
    <border>
      <left/>
      <right style="medium">
        <color indexed="64"/>
      </right>
      <top/>
      <bottom/>
      <diagonal/>
    </border>
    <border>
      <left/>
      <right/>
      <top/>
      <bottom style="thin">
        <color rgb="FF0B45E6"/>
      </bottom>
      <diagonal/>
    </border>
    <border>
      <left style="thin">
        <color indexed="64"/>
      </left>
      <right style="thin">
        <color indexed="64"/>
      </right>
      <top style="thin">
        <color rgb="FF0B45E6"/>
      </top>
      <bottom/>
      <diagonal/>
    </border>
    <border>
      <left style="thin">
        <color indexed="64"/>
      </left>
      <right style="thick">
        <color indexed="64"/>
      </right>
      <top style="thin">
        <color rgb="FF0B45E6"/>
      </top>
      <bottom/>
      <diagonal/>
    </border>
    <border>
      <left/>
      <right style="thin">
        <color indexed="64"/>
      </right>
      <top style="thin">
        <color rgb="FF0B45E6"/>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ck">
        <color indexed="64"/>
      </right>
      <top/>
      <bottom/>
      <diagonal/>
    </border>
    <border>
      <left style="thin">
        <color theme="1" tint="0.34998626667073579"/>
      </left>
      <right/>
      <top/>
      <bottom/>
      <diagonal/>
    </border>
    <border>
      <left style="thin">
        <color theme="1" tint="0.34998626667073579"/>
      </left>
      <right style="thin">
        <color indexed="64"/>
      </right>
      <top/>
      <bottom/>
      <diagonal/>
    </border>
    <border>
      <left/>
      <right/>
      <top style="thin">
        <color theme="4" tint="-0.499984740745262"/>
      </top>
      <bottom style="thin">
        <color indexed="64"/>
      </bottom>
      <diagonal/>
    </border>
    <border>
      <left/>
      <right/>
      <top/>
      <bottom style="medium">
        <color indexed="64"/>
      </bottom>
      <diagonal/>
    </border>
  </borders>
  <cellStyleXfs count="37">
    <xf numFmtId="0" fontId="0" fillId="0" borderId="0"/>
    <xf numFmtId="0" fontId="1" fillId="2" borderId="0" applyNumberFormat="0" applyBorder="0" applyAlignment="0" applyProtection="0"/>
    <xf numFmtId="0" fontId="6" fillId="0" borderId="0" applyNumberFormat="0" applyBorder="0" applyProtection="0"/>
    <xf numFmtId="0" fontId="12" fillId="0" borderId="0" applyNumberFormat="0" applyFill="0" applyBorder="0" applyAlignment="0" applyProtection="0"/>
    <xf numFmtId="0" fontId="12" fillId="0" borderId="0" applyNumberFormat="0" applyFill="0" applyBorder="0" applyAlignment="0" applyProtection="0"/>
    <xf numFmtId="0" fontId="31" fillId="0" borderId="0">
      <alignment vertical="center"/>
    </xf>
    <xf numFmtId="3" fontId="31" fillId="11" borderId="8" applyFont="0">
      <alignment horizontal="right" vertical="center"/>
      <protection locked="0"/>
    </xf>
    <xf numFmtId="0" fontId="36" fillId="0" borderId="0"/>
    <xf numFmtId="0" fontId="51" fillId="0" borderId="0"/>
    <xf numFmtId="41" fontId="43" fillId="0" borderId="0" applyFont="0" applyFill="0" applyBorder="0" applyAlignment="0" applyProtection="0"/>
    <xf numFmtId="0" fontId="52" fillId="0" borderId="0" applyNumberFormat="0" applyFill="0" applyBorder="0" applyAlignment="0" applyProtection="0"/>
    <xf numFmtId="0" fontId="6" fillId="0" borderId="0" applyNumberFormat="0" applyBorder="0" applyProtection="0">
      <alignment vertical="center"/>
    </xf>
    <xf numFmtId="0" fontId="53" fillId="0" borderId="0" applyNumberFormat="0" applyBorder="0" applyProtection="0">
      <alignment horizontal="left"/>
    </xf>
    <xf numFmtId="0" fontId="43" fillId="0" borderId="0"/>
    <xf numFmtId="0" fontId="31" fillId="0" borderId="0"/>
    <xf numFmtId="0" fontId="31" fillId="0" borderId="0"/>
    <xf numFmtId="164" fontId="54" fillId="0" borderId="0">
      <alignment horizontal="right"/>
    </xf>
    <xf numFmtId="0" fontId="55" fillId="0" borderId="0" applyNumberFormat="0" applyFill="0" applyBorder="0" applyAlignment="0" applyProtection="0"/>
    <xf numFmtId="41" fontId="43" fillId="0" borderId="0" applyFont="0" applyFill="0" applyBorder="0" applyAlignment="0" applyProtection="0"/>
    <xf numFmtId="0" fontId="31" fillId="0" borderId="0"/>
    <xf numFmtId="9" fontId="43" fillId="0" borderId="0" applyFont="0" applyFill="0" applyBorder="0" applyAlignment="0" applyProtection="0"/>
    <xf numFmtId="0" fontId="43" fillId="0" borderId="0"/>
    <xf numFmtId="41"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0" fontId="43" fillId="0" borderId="0"/>
    <xf numFmtId="0" fontId="58" fillId="2" borderId="0" applyNumberFormat="0" applyBorder="0" applyAlignment="0" applyProtection="0"/>
    <xf numFmtId="41"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0" fontId="31" fillId="0" borderId="0"/>
    <xf numFmtId="0" fontId="47" fillId="14" borderId="32" applyFont="0" applyBorder="0">
      <alignment horizontal="center" wrapText="1"/>
    </xf>
    <xf numFmtId="41" fontId="43" fillId="0" borderId="0" applyFont="0" applyFill="0" applyBorder="0" applyAlignment="0" applyProtection="0"/>
    <xf numFmtId="9" fontId="43" fillId="0" borderId="0" applyFont="0" applyFill="0" applyBorder="0" applyAlignment="0" applyProtection="0"/>
    <xf numFmtId="0" fontId="65" fillId="0" borderId="0"/>
    <xf numFmtId="0" fontId="31" fillId="0" borderId="0"/>
    <xf numFmtId="0" fontId="43" fillId="0" borderId="0"/>
  </cellStyleXfs>
  <cellXfs count="1123">
    <xf numFmtId="0" fontId="0" fillId="0" borderId="0" xfId="0"/>
    <xf numFmtId="0" fontId="4" fillId="4" borderId="0" xfId="0" applyFont="1" applyFill="1"/>
    <xf numFmtId="0" fontId="5" fillId="4" borderId="0" xfId="0" applyFont="1" applyFill="1"/>
    <xf numFmtId="0" fontId="8" fillId="5" borderId="1" xfId="0" applyFont="1" applyFill="1" applyBorder="1" applyAlignment="1">
      <alignment vertical="center"/>
    </xf>
    <xf numFmtId="0" fontId="9" fillId="4" borderId="0" xfId="0" applyFont="1" applyFill="1"/>
    <xf numFmtId="0" fontId="10" fillId="5" borderId="1" xfId="0" applyFont="1" applyFill="1" applyBorder="1" applyAlignment="1">
      <alignment vertical="center"/>
    </xf>
    <xf numFmtId="0" fontId="4" fillId="4" borderId="0" xfId="0" applyFont="1" applyFill="1" applyAlignment="1">
      <alignment horizontal="center"/>
    </xf>
    <xf numFmtId="0" fontId="8" fillId="5" borderId="1" xfId="0" applyFont="1" applyFill="1" applyBorder="1" applyAlignment="1">
      <alignment horizontal="center" vertical="center"/>
    </xf>
    <xf numFmtId="0" fontId="12" fillId="4" borderId="0" xfId="3" applyFill="1"/>
    <xf numFmtId="0" fontId="13" fillId="0" borderId="0" xfId="0" applyFont="1"/>
    <xf numFmtId="0" fontId="13" fillId="4" borderId="0" xfId="0" applyFont="1" applyFill="1"/>
    <xf numFmtId="0" fontId="3" fillId="4" borderId="0" xfId="0" applyFont="1" applyFill="1"/>
    <xf numFmtId="0" fontId="15" fillId="6" borderId="0" xfId="0" applyFont="1" applyFill="1" applyAlignment="1">
      <alignment horizontal="left" vertical="center"/>
    </xf>
    <xf numFmtId="0" fontId="15" fillId="6"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vertical="center" wrapText="1"/>
    </xf>
    <xf numFmtId="0" fontId="9" fillId="4" borderId="4" xfId="0" applyFont="1" applyFill="1" applyBorder="1" applyAlignment="1">
      <alignment horizontal="center" vertical="center" wrapText="1"/>
    </xf>
    <xf numFmtId="0" fontId="16" fillId="7" borderId="0" xfId="4" applyFont="1" applyFill="1" applyAlignment="1">
      <alignment horizontal="center" vertical="center"/>
    </xf>
    <xf numFmtId="0" fontId="0" fillId="4" borderId="0" xfId="0" applyFill="1"/>
    <xf numFmtId="0" fontId="17" fillId="4" borderId="0" xfId="0" applyFont="1" applyFill="1" applyAlignment="1">
      <alignment horizontal="center" vertical="center"/>
    </xf>
    <xf numFmtId="0" fontId="17" fillId="4" borderId="0" xfId="0" applyFont="1" applyFill="1" applyAlignment="1">
      <alignment vertical="center"/>
    </xf>
    <xf numFmtId="49" fontId="15" fillId="8" borderId="0" xfId="1" applyNumberFormat="1" applyFont="1" applyFill="1" applyBorder="1"/>
    <xf numFmtId="0" fontId="15" fillId="8" borderId="0" xfId="1" applyFont="1" applyFill="1" applyBorder="1"/>
    <xf numFmtId="0" fontId="18" fillId="0" borderId="0" xfId="0" applyFont="1" applyAlignment="1">
      <alignment horizontal="center" vertical="center"/>
    </xf>
    <xf numFmtId="0" fontId="15" fillId="8" borderId="3" xfId="1" applyFont="1" applyFill="1" applyBorder="1" applyAlignment="1">
      <alignment horizontal="center" vertical="center" wrapText="1"/>
    </xf>
    <xf numFmtId="0" fontId="15" fillId="8" borderId="3" xfId="1" applyFont="1" applyFill="1" applyBorder="1"/>
    <xf numFmtId="0" fontId="9" fillId="4" borderId="0" xfId="0" applyFont="1" applyFill="1" applyAlignment="1">
      <alignment horizontal="center" vertical="center"/>
    </xf>
    <xf numFmtId="0" fontId="19" fillId="4" borderId="0" xfId="0" applyFont="1" applyFill="1" applyAlignment="1">
      <alignment vertical="center" wrapText="1"/>
    </xf>
    <xf numFmtId="0" fontId="14" fillId="6" borderId="3" xfId="0" applyFont="1" applyFill="1" applyBorder="1" applyAlignment="1">
      <alignment horizontal="center" wrapText="1"/>
    </xf>
    <xf numFmtId="0" fontId="9" fillId="6" borderId="0" xfId="0" applyFont="1" applyFill="1" applyAlignment="1">
      <alignment vertical="center" wrapText="1"/>
    </xf>
    <xf numFmtId="0" fontId="17" fillId="4" borderId="0" xfId="0" applyFont="1" applyFill="1" applyAlignment="1">
      <alignment vertical="center" wrapText="1"/>
    </xf>
    <xf numFmtId="0" fontId="19" fillId="4" borderId="0" xfId="0" applyFont="1" applyFill="1" applyAlignment="1">
      <alignment horizontal="left" vertical="center"/>
    </xf>
    <xf numFmtId="0" fontId="9" fillId="4" borderId="3" xfId="0" applyFont="1" applyFill="1" applyBorder="1" applyAlignment="1">
      <alignment horizontal="center" vertical="center"/>
    </xf>
    <xf numFmtId="0" fontId="9" fillId="4" borderId="3" xfId="0" applyFont="1" applyFill="1" applyBorder="1" applyAlignment="1">
      <alignment vertical="center" wrapText="1"/>
    </xf>
    <xf numFmtId="0" fontId="19" fillId="4" borderId="4" xfId="0" applyFont="1" applyFill="1" applyBorder="1" applyAlignment="1">
      <alignment horizontal="left" vertical="center"/>
    </xf>
    <xf numFmtId="0" fontId="20" fillId="4" borderId="0" xfId="0" applyFont="1" applyFill="1" applyAlignment="1">
      <alignment horizontal="center" vertical="center" wrapText="1"/>
    </xf>
    <xf numFmtId="0" fontId="14" fillId="8" borderId="0" xfId="1" applyFont="1" applyFill="1" applyBorder="1" applyAlignment="1">
      <alignment horizontal="center" wrapText="1"/>
    </xf>
    <xf numFmtId="0" fontId="14" fillId="8" borderId="7" xfId="1" applyFont="1" applyFill="1" applyBorder="1" applyAlignment="1">
      <alignment horizontal="center" wrapText="1"/>
    </xf>
    <xf numFmtId="0" fontId="17" fillId="4" borderId="3" xfId="0" applyFont="1" applyFill="1" applyBorder="1" applyAlignment="1">
      <alignment vertical="center" wrapText="1"/>
    </xf>
    <xf numFmtId="0" fontId="19" fillId="4" borderId="5" xfId="0" applyFont="1" applyFill="1" applyBorder="1" applyAlignment="1">
      <alignment vertical="center" wrapText="1"/>
    </xf>
    <xf numFmtId="0" fontId="9" fillId="6" borderId="0" xfId="0" applyFont="1" applyFill="1" applyAlignment="1">
      <alignment wrapText="1"/>
    </xf>
    <xf numFmtId="0" fontId="14" fillId="8" borderId="3" xfId="1" applyFont="1" applyFill="1" applyBorder="1" applyAlignment="1">
      <alignment horizontal="left" wrapText="1"/>
    </xf>
    <xf numFmtId="0" fontId="21" fillId="4" borderId="0" xfId="0" applyFont="1" applyFill="1" applyAlignment="1">
      <alignment horizontal="left" vertical="center" wrapText="1"/>
    </xf>
    <xf numFmtId="0" fontId="21" fillId="4" borderId="0" xfId="0" applyFont="1" applyFill="1" applyAlignment="1">
      <alignment horizontal="center" vertical="center" wrapText="1"/>
    </xf>
    <xf numFmtId="0" fontId="21" fillId="4" borderId="3"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21" fillId="4" borderId="5" xfId="0" applyFont="1" applyFill="1" applyBorder="1" applyAlignment="1">
      <alignment horizontal="center" vertical="center" wrapText="1"/>
    </xf>
    <xf numFmtId="0" fontId="0" fillId="4" borderId="4" xfId="0" applyFill="1" applyBorder="1"/>
    <xf numFmtId="0" fontId="13" fillId="4" borderId="0" xfId="0" applyFont="1" applyFill="1" applyAlignment="1">
      <alignment vertical="center"/>
    </xf>
    <xf numFmtId="0" fontId="20" fillId="4" borderId="0" xfId="0" applyFont="1" applyFill="1" applyAlignment="1">
      <alignment vertical="center" wrapText="1"/>
    </xf>
    <xf numFmtId="0" fontId="20" fillId="4" borderId="0" xfId="0" applyFont="1" applyFill="1" applyAlignment="1">
      <alignment horizontal="left" vertical="center" wrapText="1" indent="1"/>
    </xf>
    <xf numFmtId="0" fontId="15" fillId="6" borderId="0" xfId="0" applyFont="1" applyFill="1" applyAlignment="1">
      <alignment horizontal="center"/>
    </xf>
    <xf numFmtId="0" fontId="15" fillId="6" borderId="0" xfId="0" applyFont="1" applyFill="1" applyAlignment="1">
      <alignment horizontal="center" vertical="center" wrapText="1"/>
    </xf>
    <xf numFmtId="0" fontId="15" fillId="6" borderId="3"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20" fillId="9" borderId="0" xfId="0" applyFont="1" applyFill="1" applyAlignment="1">
      <alignment vertical="center" wrapText="1"/>
    </xf>
    <xf numFmtId="0" fontId="9" fillId="6" borderId="0" xfId="0" applyFont="1" applyFill="1"/>
    <xf numFmtId="0" fontId="20" fillId="6" borderId="0" xfId="0" applyFont="1" applyFill="1" applyAlignment="1">
      <alignment vertical="center" wrapText="1"/>
    </xf>
    <xf numFmtId="0" fontId="22" fillId="4" borderId="6" xfId="0" applyFont="1" applyFill="1" applyBorder="1" applyAlignment="1">
      <alignment horizontal="center" vertical="center" wrapText="1"/>
    </xf>
    <xf numFmtId="0" fontId="22" fillId="4" borderId="5" xfId="0" applyFont="1" applyFill="1" applyBorder="1" applyAlignment="1">
      <alignment vertical="center" wrapText="1"/>
    </xf>
    <xf numFmtId="0" fontId="22" fillId="4" borderId="0" xfId="0" applyFont="1" applyFill="1" applyAlignment="1">
      <alignment vertical="center" wrapText="1"/>
    </xf>
    <xf numFmtId="0" fontId="2" fillId="4" borderId="0" xfId="0" applyFont="1" applyFill="1"/>
    <xf numFmtId="0" fontId="23" fillId="6" borderId="0" xfId="0" applyFont="1" applyFill="1"/>
    <xf numFmtId="0" fontId="23" fillId="6" borderId="0" xfId="0" applyFont="1" applyFill="1" applyAlignment="1">
      <alignment horizontal="center" vertical="center" wrapText="1"/>
    </xf>
    <xf numFmtId="0" fontId="15" fillId="6" borderId="0" xfId="0" applyFont="1" applyFill="1"/>
    <xf numFmtId="0" fontId="21" fillId="4" borderId="3" xfId="0" applyFont="1" applyFill="1" applyBorder="1" applyAlignment="1">
      <alignment horizontal="center" vertical="center" wrapText="1"/>
    </xf>
    <xf numFmtId="0" fontId="20" fillId="4" borderId="0" xfId="0" applyFont="1" applyFill="1" applyAlignment="1">
      <alignment horizontal="center" vertical="center"/>
    </xf>
    <xf numFmtId="0" fontId="20" fillId="4" borderId="0" xfId="0" applyFont="1" applyFill="1" applyAlignment="1">
      <alignment horizontal="justify" vertical="center"/>
    </xf>
    <xf numFmtId="0" fontId="20" fillId="4"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lignment horizontal="justify" vertical="center" wrapText="1"/>
    </xf>
    <xf numFmtId="0" fontId="22" fillId="4" borderId="0" xfId="0" applyFont="1" applyFill="1" applyAlignment="1">
      <alignment horizontal="justify" vertical="center" wrapText="1"/>
    </xf>
    <xf numFmtId="0" fontId="20" fillId="4" borderId="0" xfId="0" applyFont="1" applyFill="1" applyAlignment="1">
      <alignment horizontal="left" vertical="center"/>
    </xf>
    <xf numFmtId="0" fontId="22" fillId="4" borderId="0" xfId="0" applyFont="1" applyFill="1" applyAlignment="1">
      <alignment horizontal="left" vertical="center"/>
    </xf>
    <xf numFmtId="0" fontId="15" fillId="6" borderId="0" xfId="0" applyFont="1" applyFill="1" applyAlignment="1">
      <alignment horizontal="center" wrapText="1"/>
    </xf>
    <xf numFmtId="0" fontId="22" fillId="4" borderId="4" xfId="0" applyFont="1" applyFill="1" applyBorder="1" applyAlignment="1">
      <alignment horizontal="left" vertical="center"/>
    </xf>
    <xf numFmtId="0" fontId="22" fillId="4" borderId="4" xfId="0" applyFont="1" applyFill="1" applyBorder="1" applyAlignment="1">
      <alignment horizontal="justify" vertical="center"/>
    </xf>
    <xf numFmtId="0" fontId="20" fillId="4" borderId="3" xfId="0" applyFont="1" applyFill="1" applyBorder="1" applyAlignment="1">
      <alignment vertical="center"/>
    </xf>
    <xf numFmtId="0" fontId="20" fillId="4" borderId="3" xfId="0" applyFont="1" applyFill="1" applyBorder="1" applyAlignment="1">
      <alignment vertical="center" wrapText="1"/>
    </xf>
    <xf numFmtId="0" fontId="20" fillId="4" borderId="3" xfId="0" applyFont="1" applyFill="1" applyBorder="1" applyAlignment="1">
      <alignment horizontal="left" vertical="center"/>
    </xf>
    <xf numFmtId="0" fontId="22" fillId="4" borderId="4" xfId="0" applyFont="1" applyFill="1" applyBorder="1" applyAlignment="1">
      <alignment horizontal="justify" vertical="center" wrapText="1"/>
    </xf>
    <xf numFmtId="0" fontId="20" fillId="4" borderId="4" xfId="0" applyFont="1" applyFill="1" applyBorder="1" applyAlignment="1">
      <alignment horizontal="left" vertical="center"/>
    </xf>
    <xf numFmtId="0" fontId="20" fillId="4" borderId="4" xfId="0" applyFont="1" applyFill="1" applyBorder="1" applyAlignment="1">
      <alignment vertical="center" wrapText="1"/>
    </xf>
    <xf numFmtId="0" fontId="22" fillId="4" borderId="5" xfId="0" applyFont="1" applyFill="1" applyBorder="1" applyAlignment="1">
      <alignment horizontal="justify" vertical="center" wrapText="1"/>
    </xf>
    <xf numFmtId="0" fontId="22" fillId="4" borderId="5" xfId="0" applyFont="1" applyFill="1" applyBorder="1" applyAlignment="1">
      <alignment horizontal="left" vertical="center"/>
    </xf>
    <xf numFmtId="0" fontId="20" fillId="4" borderId="5" xfId="0" applyFont="1" applyFill="1" applyBorder="1" applyAlignment="1">
      <alignment vertical="center" wrapText="1"/>
    </xf>
    <xf numFmtId="0" fontId="20" fillId="4" borderId="3" xfId="0" applyFont="1" applyFill="1" applyBorder="1" applyAlignment="1">
      <alignment horizontal="justify" vertical="center" wrapText="1"/>
    </xf>
    <xf numFmtId="0" fontId="22" fillId="4" borderId="4" xfId="0" applyFont="1" applyFill="1" applyBorder="1" applyAlignment="1">
      <alignment vertical="center" wrapText="1"/>
    </xf>
    <xf numFmtId="0" fontId="22" fillId="4" borderId="3" xfId="0" applyFont="1" applyFill="1" applyBorder="1" applyAlignment="1">
      <alignment vertical="center"/>
    </xf>
    <xf numFmtId="0" fontId="27" fillId="4" borderId="0" xfId="0" applyFont="1" applyFill="1" applyAlignment="1">
      <alignment vertical="center" wrapText="1"/>
    </xf>
    <xf numFmtId="0" fontId="27" fillId="4" borderId="0" xfId="0" applyFont="1" applyFill="1" applyAlignment="1">
      <alignment horizontal="center" vertical="center" wrapText="1"/>
    </xf>
    <xf numFmtId="0" fontId="21" fillId="4" borderId="0" xfId="0" applyFont="1" applyFill="1" applyAlignment="1">
      <alignment vertical="center" wrapText="1"/>
    </xf>
    <xf numFmtId="0" fontId="21" fillId="4" borderId="0" xfId="0" applyFont="1" applyFill="1" applyAlignment="1">
      <alignment horizontal="left" vertical="center" wrapText="1" indent="1"/>
    </xf>
    <xf numFmtId="0" fontId="29" fillId="6" borderId="0" xfId="0" applyFont="1" applyFill="1"/>
    <xf numFmtId="0" fontId="15" fillId="6" borderId="0" xfId="0" applyFont="1" applyFill="1" applyAlignment="1">
      <alignment vertical="center" wrapText="1"/>
    </xf>
    <xf numFmtId="0" fontId="21" fillId="4" borderId="3" xfId="0" applyFont="1" applyFill="1" applyBorder="1" applyAlignment="1">
      <alignment vertical="center" wrapText="1"/>
    </xf>
    <xf numFmtId="0" fontId="27" fillId="4" borderId="5" xfId="0" applyFont="1" applyFill="1" applyBorder="1" applyAlignment="1">
      <alignment vertical="center" wrapText="1"/>
    </xf>
    <xf numFmtId="0" fontId="0" fillId="4" borderId="0" xfId="0" applyFill="1" applyAlignment="1">
      <alignment horizontal="left"/>
    </xf>
    <xf numFmtId="0" fontId="9" fillId="4" borderId="0" xfId="0" applyFont="1" applyFill="1" applyAlignment="1">
      <alignment horizontal="left" vertical="center"/>
    </xf>
    <xf numFmtId="0" fontId="9" fillId="4" borderId="3" xfId="0" applyFont="1" applyFill="1" applyBorder="1" applyAlignment="1">
      <alignment horizontal="left" vertical="center"/>
    </xf>
    <xf numFmtId="0" fontId="9" fillId="4" borderId="5" xfId="0" applyFont="1" applyFill="1" applyBorder="1" applyAlignment="1">
      <alignment horizontal="left" vertical="center"/>
    </xf>
    <xf numFmtId="0" fontId="15" fillId="6" borderId="0" xfId="0" applyFont="1" applyFill="1" applyAlignment="1">
      <alignment vertical="center"/>
    </xf>
    <xf numFmtId="0" fontId="9" fillId="4" borderId="3" xfId="0" applyFont="1" applyFill="1" applyBorder="1"/>
    <xf numFmtId="0" fontId="32" fillId="6" borderId="0" xfId="0" applyFont="1" applyFill="1"/>
    <xf numFmtId="0" fontId="33" fillId="6" borderId="0" xfId="0" applyFont="1" applyFill="1" applyAlignment="1">
      <alignment horizontal="center" vertical="center" wrapText="1"/>
    </xf>
    <xf numFmtId="0" fontId="22" fillId="4" borderId="0" xfId="5" applyFont="1" applyFill="1" applyAlignment="1">
      <alignment horizontal="left" vertical="center" wrapText="1" indent="1"/>
    </xf>
    <xf numFmtId="3" fontId="20" fillId="4" borderId="0" xfId="6" applyFont="1" applyFill="1" applyBorder="1" applyAlignment="1">
      <alignment horizontal="center" vertical="center"/>
      <protection locked="0"/>
    </xf>
    <xf numFmtId="0" fontId="20" fillId="4" borderId="0" xfId="5" applyFont="1" applyFill="1" applyAlignment="1">
      <alignment horizontal="left" vertical="center" wrapText="1" indent="2"/>
    </xf>
    <xf numFmtId="0" fontId="20" fillId="4" borderId="0" xfId="5" applyFont="1" applyFill="1" applyAlignment="1">
      <alignment horizontal="left" vertical="center" wrapText="1" indent="3"/>
    </xf>
    <xf numFmtId="0" fontId="9" fillId="4" borderId="0" xfId="0" quotePrefix="1" applyFont="1" applyFill="1" applyAlignment="1">
      <alignment horizontal="center" vertical="center"/>
    </xf>
    <xf numFmtId="0" fontId="33" fillId="6" borderId="3" xfId="0" applyFont="1" applyFill="1" applyBorder="1" applyAlignment="1">
      <alignment horizontal="center" vertical="center" wrapText="1"/>
    </xf>
    <xf numFmtId="0" fontId="33" fillId="6" borderId="0" xfId="0" applyFont="1" applyFill="1" applyAlignment="1">
      <alignment horizontal="center" vertical="center"/>
    </xf>
    <xf numFmtId="0" fontId="33" fillId="6" borderId="0" xfId="0" applyFont="1" applyFill="1"/>
    <xf numFmtId="0" fontId="19" fillId="4" borderId="0" xfId="0" quotePrefix="1" applyFont="1" applyFill="1" applyAlignment="1">
      <alignment horizontal="center"/>
    </xf>
    <xf numFmtId="0" fontId="19" fillId="4" borderId="6" xfId="0" quotePrefix="1" applyFont="1" applyFill="1" applyBorder="1" applyAlignment="1">
      <alignment horizontal="center" vertical="center"/>
    </xf>
    <xf numFmtId="0" fontId="33" fillId="6" borderId="0" xfId="0" applyFont="1" applyFill="1" applyAlignment="1">
      <alignment horizontal="center" wrapText="1"/>
    </xf>
    <xf numFmtId="0" fontId="20" fillId="4" borderId="0" xfId="5" applyFont="1" applyFill="1" applyAlignment="1">
      <alignment horizontal="left" vertical="center" wrapText="1" indent="1"/>
    </xf>
    <xf numFmtId="0" fontId="19" fillId="4" borderId="0" xfId="0" applyFont="1" applyFill="1" applyAlignment="1">
      <alignment horizontal="center" vertical="center" wrapText="1"/>
    </xf>
    <xf numFmtId="0" fontId="9" fillId="4" borderId="3" xfId="0" quotePrefix="1" applyFont="1" applyFill="1" applyBorder="1" applyAlignment="1">
      <alignment horizontal="center" vertical="center"/>
    </xf>
    <xf numFmtId="0" fontId="20" fillId="4" borderId="3" xfId="5" applyFont="1" applyFill="1" applyBorder="1" applyAlignment="1">
      <alignment horizontal="left" vertical="center" wrapText="1" indent="1"/>
    </xf>
    <xf numFmtId="0" fontId="13" fillId="4" borderId="0" xfId="0" applyFont="1" applyFill="1" applyAlignment="1">
      <alignment horizontal="left"/>
    </xf>
    <xf numFmtId="0" fontId="20" fillId="4" borderId="0" xfId="0" quotePrefix="1" applyFont="1" applyFill="1"/>
    <xf numFmtId="0" fontId="20" fillId="4" borderId="0" xfId="0" quotePrefix="1" applyFont="1" applyFill="1" applyAlignment="1">
      <alignment wrapText="1"/>
    </xf>
    <xf numFmtId="0" fontId="21" fillId="0" borderId="0" xfId="0" applyFont="1" applyAlignment="1">
      <alignment horizontal="center" vertical="center" wrapText="1"/>
    </xf>
    <xf numFmtId="0" fontId="21" fillId="0" borderId="0" xfId="0" applyFont="1" applyAlignment="1">
      <alignment vertical="center" wrapText="1"/>
    </xf>
    <xf numFmtId="0" fontId="33" fillId="6" borderId="3" xfId="0" applyFont="1" applyFill="1" applyBorder="1" applyAlignment="1">
      <alignment horizontal="center" wrapText="1"/>
    </xf>
    <xf numFmtId="0" fontId="27" fillId="4" borderId="5" xfId="0" applyFont="1" applyFill="1" applyBorder="1" applyAlignment="1">
      <alignment horizontal="center" vertical="center" wrapText="1"/>
    </xf>
    <xf numFmtId="0" fontId="20" fillId="4" borderId="0" xfId="0" applyFont="1" applyFill="1"/>
    <xf numFmtId="0" fontId="22" fillId="4" borderId="0" xfId="0" applyFont="1" applyFill="1"/>
    <xf numFmtId="0" fontId="20" fillId="4" borderId="0" xfId="7" applyFont="1" applyFill="1" applyAlignment="1">
      <alignment vertical="center" wrapText="1"/>
    </xf>
    <xf numFmtId="0" fontId="20" fillId="4" borderId="0" xfId="0" applyFont="1" applyFill="1" applyAlignment="1">
      <alignment horizontal="justify" vertical="top"/>
    </xf>
    <xf numFmtId="0" fontId="20" fillId="4" borderId="0" xfId="7" applyFont="1" applyFill="1" applyAlignment="1">
      <alignment horizontal="justify" vertical="top"/>
    </xf>
    <xf numFmtId="0" fontId="20" fillId="4" borderId="0" xfId="0" applyFont="1" applyFill="1" applyAlignment="1">
      <alignment wrapText="1"/>
    </xf>
    <xf numFmtId="0" fontId="20" fillId="4" borderId="0" xfId="0" applyFont="1" applyFill="1" applyAlignment="1">
      <alignment horizontal="justify" vertical="top" wrapText="1"/>
    </xf>
    <xf numFmtId="0" fontId="23" fillId="6" borderId="0" xfId="0" applyFont="1" applyFill="1" applyAlignment="1">
      <alignment horizontal="center"/>
    </xf>
    <xf numFmtId="0" fontId="23" fillId="6" borderId="0" xfId="0" applyFont="1" applyFill="1" applyAlignment="1">
      <alignment horizontal="center" vertical="center"/>
    </xf>
    <xf numFmtId="0" fontId="15" fillId="6" borderId="3"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3" xfId="0" quotePrefix="1" applyFont="1" applyFill="1" applyBorder="1"/>
    <xf numFmtId="0" fontId="22" fillId="4" borderId="5" xfId="0" applyFont="1" applyFill="1" applyBorder="1" applyAlignment="1">
      <alignment horizontal="center"/>
    </xf>
    <xf numFmtId="0" fontId="22" fillId="4" borderId="5" xfId="0" quotePrefix="1" applyFont="1" applyFill="1" applyBorder="1" applyAlignment="1">
      <alignment wrapText="1"/>
    </xf>
    <xf numFmtId="0" fontId="20" fillId="4" borderId="3" xfId="0" applyFont="1" applyFill="1" applyBorder="1" applyAlignment="1">
      <alignment horizontal="center" vertical="center" wrapText="1"/>
    </xf>
    <xf numFmtId="0" fontId="20" fillId="4" borderId="5" xfId="0" applyFont="1" applyFill="1" applyBorder="1" applyAlignment="1">
      <alignment horizontal="center" vertical="center"/>
    </xf>
    <xf numFmtId="0" fontId="22" fillId="4" borderId="5" xfId="0" applyFont="1" applyFill="1" applyBorder="1" applyAlignment="1">
      <alignment horizontal="justify" vertical="top"/>
    </xf>
    <xf numFmtId="0" fontId="20" fillId="4" borderId="3" xfId="0" applyFont="1" applyFill="1" applyBorder="1" applyAlignment="1">
      <alignment horizontal="justify" vertical="center"/>
    </xf>
    <xf numFmtId="0" fontId="20" fillId="4" borderId="3" xfId="0" applyFont="1" applyFill="1" applyBorder="1" applyAlignment="1">
      <alignment horizontal="justify" vertical="top"/>
    </xf>
    <xf numFmtId="0" fontId="22" fillId="4" borderId="5" xfId="7" applyFont="1" applyFill="1" applyBorder="1" applyAlignment="1">
      <alignment horizontal="justify" vertical="center"/>
    </xf>
    <xf numFmtId="0" fontId="22" fillId="4" borderId="5" xfId="7" applyFont="1" applyFill="1" applyBorder="1" applyAlignment="1">
      <alignment horizontal="justify" vertical="top"/>
    </xf>
    <xf numFmtId="0" fontId="22" fillId="4" borderId="5" xfId="0" quotePrefix="1" applyFont="1" applyFill="1" applyBorder="1"/>
    <xf numFmtId="0" fontId="22" fillId="4" borderId="5" xfId="0" applyFont="1" applyFill="1" applyBorder="1" applyAlignment="1">
      <alignment horizontal="justify" vertical="center"/>
    </xf>
    <xf numFmtId="0" fontId="20" fillId="4" borderId="3" xfId="0" quotePrefix="1" applyFont="1" applyFill="1" applyBorder="1" applyAlignment="1">
      <alignment wrapText="1"/>
    </xf>
    <xf numFmtId="0" fontId="9" fillId="4" borderId="0" xfId="0" applyFont="1" applyFill="1" applyAlignment="1">
      <alignment horizontal="center"/>
    </xf>
    <xf numFmtId="0" fontId="15" fillId="6" borderId="3" xfId="0" applyFont="1" applyFill="1" applyBorder="1" applyAlignment="1">
      <alignment horizontal="center" wrapText="1"/>
    </xf>
    <xf numFmtId="0" fontId="21" fillId="4" borderId="3" xfId="0" applyFont="1" applyFill="1" applyBorder="1" applyAlignment="1">
      <alignment horizontal="left" vertical="center" wrapText="1" indent="1"/>
    </xf>
    <xf numFmtId="0" fontId="9" fillId="4" borderId="5" xfId="0" applyFont="1" applyFill="1" applyBorder="1" applyAlignment="1">
      <alignment horizontal="center" vertical="center"/>
    </xf>
    <xf numFmtId="0" fontId="21" fillId="4" borderId="0" xfId="0" applyFont="1" applyFill="1" applyAlignment="1">
      <alignment wrapText="1"/>
    </xf>
    <xf numFmtId="0" fontId="21" fillId="4" borderId="0" xfId="0" applyFont="1" applyFill="1" applyAlignment="1">
      <alignment horizontal="center" wrapText="1"/>
    </xf>
    <xf numFmtId="0" fontId="9" fillId="4" borderId="0" xfId="0" applyFont="1" applyFill="1" applyAlignment="1">
      <alignment wrapText="1"/>
    </xf>
    <xf numFmtId="0" fontId="37" fillId="6" borderId="0" xfId="0" applyFont="1" applyFill="1" applyAlignment="1">
      <alignment vertical="center" wrapText="1"/>
    </xf>
    <xf numFmtId="0" fontId="21" fillId="4" borderId="0" xfId="0" applyFont="1" applyFill="1" applyAlignment="1">
      <alignment horizontal="justify" vertical="center" wrapText="1"/>
    </xf>
    <xf numFmtId="0" fontId="9" fillId="4" borderId="3" xfId="0" applyFont="1" applyFill="1" applyBorder="1" applyAlignment="1">
      <alignment vertical="top" wrapText="1"/>
    </xf>
    <xf numFmtId="0" fontId="9" fillId="4" borderId="5" xfId="0" applyFont="1" applyFill="1" applyBorder="1" applyAlignment="1">
      <alignment vertical="top" wrapText="1"/>
    </xf>
    <xf numFmtId="2" fontId="9" fillId="4" borderId="5" xfId="0" applyNumberFormat="1" applyFont="1" applyFill="1" applyBorder="1" applyAlignment="1">
      <alignment horizontal="center" vertical="center"/>
    </xf>
    <xf numFmtId="0" fontId="9" fillId="4" borderId="0" xfId="0" applyFont="1" applyFill="1" applyAlignment="1">
      <alignment vertical="center"/>
    </xf>
    <xf numFmtId="0" fontId="20" fillId="10" borderId="2" xfId="0" applyFont="1" applyFill="1" applyBorder="1" applyAlignment="1">
      <alignment horizontal="justify" vertical="center" wrapText="1"/>
    </xf>
    <xf numFmtId="0" fontId="20" fillId="10" borderId="11" xfId="0" applyFont="1" applyFill="1" applyBorder="1" applyAlignment="1">
      <alignment horizontal="justify" vertical="center" wrapText="1"/>
    </xf>
    <xf numFmtId="0" fontId="20" fillId="4" borderId="3" xfId="0" applyFont="1" applyFill="1" applyBorder="1" applyAlignment="1">
      <alignment wrapText="1"/>
    </xf>
    <xf numFmtId="0" fontId="9" fillId="4" borderId="3" xfId="0" applyFont="1" applyFill="1" applyBorder="1" applyAlignment="1">
      <alignment wrapText="1"/>
    </xf>
    <xf numFmtId="0" fontId="27" fillId="4" borderId="5" xfId="0" applyFont="1" applyFill="1" applyBorder="1" applyAlignment="1">
      <alignment wrapText="1"/>
    </xf>
    <xf numFmtId="0" fontId="15" fillId="6" borderId="0" xfId="0" applyFont="1" applyFill="1" applyAlignment="1">
      <alignment wrapText="1"/>
    </xf>
    <xf numFmtId="9" fontId="15" fillId="6" borderId="5" xfId="0" applyNumberFormat="1"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39" fillId="4" borderId="0" xfId="0" applyFont="1" applyFill="1" applyAlignment="1">
      <alignment vertical="center"/>
    </xf>
    <xf numFmtId="0" fontId="40" fillId="4" borderId="5" xfId="0" applyFont="1" applyFill="1" applyBorder="1" applyAlignment="1">
      <alignment horizontal="center" vertical="center"/>
    </xf>
    <xf numFmtId="0" fontId="40" fillId="4" borderId="5" xfId="0" applyFont="1" applyFill="1" applyBorder="1" applyAlignment="1">
      <alignment wrapText="1"/>
    </xf>
    <xf numFmtId="49" fontId="9" fillId="4" borderId="0" xfId="0" applyNumberFormat="1" applyFont="1" applyFill="1" applyAlignment="1">
      <alignment horizontal="center" vertical="center" wrapText="1"/>
    </xf>
    <xf numFmtId="49" fontId="41" fillId="4" borderId="0" xfId="0" applyNumberFormat="1" applyFont="1" applyFill="1" applyAlignment="1">
      <alignment horizontal="center" vertical="center" wrapText="1"/>
    </xf>
    <xf numFmtId="0" fontId="15" fillId="6" borderId="15" xfId="0" applyFont="1" applyFill="1" applyBorder="1" applyAlignment="1">
      <alignment vertical="center" wrapText="1"/>
    </xf>
    <xf numFmtId="0" fontId="15" fillId="6" borderId="16"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0" fillId="4" borderId="16" xfId="0" applyFill="1" applyBorder="1"/>
    <xf numFmtId="49" fontId="9" fillId="4" borderId="3" xfId="0" applyNumberFormat="1" applyFont="1" applyFill="1" applyBorder="1" applyAlignment="1">
      <alignment horizontal="center" vertical="center" wrapText="1"/>
    </xf>
    <xf numFmtId="0" fontId="41" fillId="4" borderId="5" xfId="0" applyFont="1" applyFill="1" applyBorder="1" applyAlignment="1">
      <alignment vertical="center" wrapText="1"/>
    </xf>
    <xf numFmtId="49" fontId="19" fillId="4" borderId="0" xfId="0" applyNumberFormat="1" applyFont="1" applyFill="1" applyAlignment="1">
      <alignment horizontal="center" vertical="center" wrapText="1"/>
    </xf>
    <xf numFmtId="49" fontId="17" fillId="4" borderId="0" xfId="0" applyNumberFormat="1" applyFont="1" applyFill="1" applyAlignment="1">
      <alignment horizontal="center" vertical="center" wrapText="1"/>
    </xf>
    <xf numFmtId="0" fontId="29" fillId="6" borderId="16" xfId="0" applyFont="1" applyFill="1" applyBorder="1"/>
    <xf numFmtId="49" fontId="19" fillId="4" borderId="4" xfId="0" applyNumberFormat="1" applyFont="1" applyFill="1" applyBorder="1" applyAlignment="1">
      <alignment horizontal="center" vertical="center" wrapText="1"/>
    </xf>
    <xf numFmtId="3" fontId="30" fillId="12" borderId="0" xfId="0" applyNumberFormat="1" applyFont="1" applyFill="1" applyAlignment="1">
      <alignment vertical="top"/>
    </xf>
    <xf numFmtId="0" fontId="23" fillId="6" borderId="0" xfId="0" applyFont="1" applyFill="1" applyAlignment="1">
      <alignment vertical="center" wrapText="1"/>
    </xf>
    <xf numFmtId="49" fontId="21" fillId="4" borderId="0" xfId="0" applyNumberFormat="1" applyFont="1" applyFill="1" applyAlignment="1">
      <alignment horizontal="center" vertical="center" wrapText="1"/>
    </xf>
    <xf numFmtId="0" fontId="17" fillId="4" borderId="0" xfId="0" applyFont="1" applyFill="1" applyAlignment="1">
      <alignment horizontal="left" vertical="center" wrapText="1" indent="1"/>
    </xf>
    <xf numFmtId="0" fontId="41" fillId="4" borderId="4" xfId="0" applyFont="1" applyFill="1" applyBorder="1" applyAlignment="1">
      <alignment vertical="center" wrapText="1"/>
    </xf>
    <xf numFmtId="49" fontId="27" fillId="4" borderId="4" xfId="0" applyNumberFormat="1" applyFont="1" applyFill="1" applyBorder="1" applyAlignment="1">
      <alignment horizontal="center" vertical="center" wrapText="1"/>
    </xf>
    <xf numFmtId="0" fontId="15" fillId="6" borderId="18" xfId="0" applyFont="1" applyFill="1" applyBorder="1" applyAlignment="1">
      <alignment horizontal="center" vertical="center" wrapText="1"/>
    </xf>
    <xf numFmtId="0" fontId="42" fillId="4" borderId="0" xfId="0" applyFont="1" applyFill="1" applyAlignment="1">
      <alignment vertical="center" wrapText="1"/>
    </xf>
    <xf numFmtId="0" fontId="21" fillId="4" borderId="4" xfId="0" applyFont="1" applyFill="1" applyBorder="1" applyAlignment="1">
      <alignment horizontal="center" vertical="center" wrapText="1"/>
    </xf>
    <xf numFmtId="0" fontId="9" fillId="4" borderId="16" xfId="0" applyFont="1" applyFill="1" applyBorder="1"/>
    <xf numFmtId="0" fontId="15" fillId="6" borderId="10" xfId="0" applyFont="1" applyFill="1" applyBorder="1" applyAlignment="1">
      <alignment horizontal="center" vertical="center" wrapText="1"/>
    </xf>
    <xf numFmtId="0" fontId="42" fillId="4" borderId="4" xfId="0" applyFont="1" applyFill="1" applyBorder="1" applyAlignment="1">
      <alignment vertical="center" wrapText="1"/>
    </xf>
    <xf numFmtId="0" fontId="27" fillId="4" borderId="4" xfId="0" applyFont="1" applyFill="1" applyBorder="1" applyAlignment="1">
      <alignment horizontal="center" vertical="center" wrapText="1"/>
    </xf>
    <xf numFmtId="0" fontId="27" fillId="4" borderId="4" xfId="0" applyFont="1" applyFill="1" applyBorder="1" applyAlignment="1">
      <alignment vertical="center" wrapText="1"/>
    </xf>
    <xf numFmtId="0" fontId="20" fillId="4" borderId="3" xfId="0" applyFont="1" applyFill="1" applyBorder="1" applyAlignment="1">
      <alignment horizontal="left" vertical="center" wrapText="1"/>
    </xf>
    <xf numFmtId="9" fontId="15" fillId="6" borderId="0" xfId="0" applyNumberFormat="1" applyFont="1" applyFill="1" applyAlignment="1">
      <alignment horizontal="center" vertical="center" wrapText="1"/>
    </xf>
    <xf numFmtId="0" fontId="15" fillId="6" borderId="19"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9" fillId="4" borderId="21" xfId="0" applyFont="1" applyFill="1" applyBorder="1" applyAlignment="1">
      <alignment vertical="center" wrapText="1"/>
    </xf>
    <xf numFmtId="0" fontId="15" fillId="6" borderId="22"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0" fillId="4" borderId="19" xfId="0" applyFill="1" applyBorder="1"/>
    <xf numFmtId="49" fontId="17" fillId="4" borderId="22" xfId="0" applyNumberFormat="1" applyFont="1" applyFill="1" applyBorder="1" applyAlignment="1">
      <alignment horizontal="center" vertical="center" wrapText="1"/>
    </xf>
    <xf numFmtId="49" fontId="41" fillId="4" borderId="23" xfId="0" applyNumberFormat="1" applyFont="1" applyFill="1" applyBorder="1" applyAlignment="1">
      <alignment horizontal="center" vertical="center" wrapText="1"/>
    </xf>
    <xf numFmtId="0" fontId="41" fillId="4" borderId="21" xfId="0" applyFont="1" applyFill="1" applyBorder="1" applyAlignment="1">
      <alignment vertical="center" wrapText="1"/>
    </xf>
    <xf numFmtId="0" fontId="0" fillId="4" borderId="21" xfId="0" applyFill="1" applyBorder="1"/>
    <xf numFmtId="0" fontId="41" fillId="4" borderId="23" xfId="0" applyFont="1" applyFill="1" applyBorder="1" applyAlignment="1">
      <alignment vertical="center" wrapText="1"/>
    </xf>
    <xf numFmtId="0" fontId="15" fillId="6" borderId="30" xfId="0" applyFont="1" applyFill="1" applyBorder="1" applyAlignment="1">
      <alignment vertical="center" wrapText="1"/>
    </xf>
    <xf numFmtId="0" fontId="23" fillId="6" borderId="24" xfId="0" applyFont="1" applyFill="1" applyBorder="1" applyAlignment="1">
      <alignment wrapText="1"/>
    </xf>
    <xf numFmtId="0" fontId="23" fillId="6" borderId="20" xfId="0" applyFont="1" applyFill="1" applyBorder="1" applyAlignment="1">
      <alignment horizontal="center" wrapText="1"/>
    </xf>
    <xf numFmtId="0" fontId="23" fillId="6" borderId="23" xfId="0" applyFont="1" applyFill="1" applyBorder="1" applyAlignment="1">
      <alignment wrapText="1"/>
    </xf>
    <xf numFmtId="0" fontId="23" fillId="6" borderId="28" xfId="0" applyFont="1" applyFill="1" applyBorder="1" applyAlignment="1">
      <alignment wrapText="1"/>
    </xf>
    <xf numFmtId="0" fontId="17" fillId="4" borderId="22" xfId="0" applyFont="1" applyFill="1" applyBorder="1" applyAlignment="1">
      <alignment horizontal="left" vertical="center" wrapText="1" indent="1"/>
    </xf>
    <xf numFmtId="3" fontId="30" fillId="12" borderId="22" xfId="0" applyNumberFormat="1" applyFont="1" applyFill="1" applyBorder="1" applyAlignment="1">
      <alignment vertical="top"/>
    </xf>
    <xf numFmtId="0" fontId="0" fillId="4" borderId="22" xfId="0" applyFill="1" applyBorder="1"/>
    <xf numFmtId="0" fontId="30" fillId="4" borderId="0" xfId="0" applyFont="1" applyFill="1"/>
    <xf numFmtId="49" fontId="9" fillId="4" borderId="22" xfId="0" applyNumberFormat="1" applyFont="1" applyFill="1" applyBorder="1" applyAlignment="1">
      <alignment horizontal="center" vertical="center" wrapText="1"/>
    </xf>
    <xf numFmtId="0" fontId="9" fillId="4" borderId="22" xfId="0" applyFont="1" applyFill="1" applyBorder="1" applyAlignment="1">
      <alignment vertical="center" wrapText="1"/>
    </xf>
    <xf numFmtId="49" fontId="20" fillId="4" borderId="0" xfId="0" applyNumberFormat="1" applyFont="1" applyFill="1" applyAlignment="1">
      <alignment horizontal="center" vertical="center" wrapText="1"/>
    </xf>
    <xf numFmtId="0" fontId="22" fillId="4" borderId="0" xfId="0" applyFont="1" applyFill="1" applyAlignment="1">
      <alignment horizontal="center" vertical="center" wrapText="1"/>
    </xf>
    <xf numFmtId="49" fontId="22" fillId="4" borderId="22" xfId="0" applyNumberFormat="1" applyFont="1" applyFill="1" applyBorder="1" applyAlignment="1">
      <alignment horizontal="center" vertical="center" wrapText="1"/>
    </xf>
    <xf numFmtId="0" fontId="22" fillId="4" borderId="22" xfId="0" applyFont="1" applyFill="1" applyBorder="1" applyAlignment="1">
      <alignment vertical="center" wrapText="1"/>
    </xf>
    <xf numFmtId="0" fontId="20" fillId="4" borderId="23" xfId="0" applyFont="1" applyFill="1" applyBorder="1" applyAlignment="1">
      <alignment horizontal="center" vertical="center" wrapText="1"/>
    </xf>
    <xf numFmtId="49" fontId="20" fillId="4" borderId="22" xfId="0" applyNumberFormat="1" applyFont="1" applyFill="1" applyBorder="1" applyAlignment="1">
      <alignment horizontal="center" vertical="center" wrapText="1"/>
    </xf>
    <xf numFmtId="0" fontId="20" fillId="4" borderId="22" xfId="0" applyFont="1" applyFill="1" applyBorder="1" applyAlignment="1">
      <alignment horizontal="left" vertical="center" wrapText="1" indent="1"/>
    </xf>
    <xf numFmtId="49" fontId="22" fillId="4" borderId="23" xfId="0" applyNumberFormat="1" applyFont="1" applyFill="1" applyBorder="1" applyAlignment="1">
      <alignment horizontal="center" vertical="center" wrapText="1"/>
    </xf>
    <xf numFmtId="0" fontId="22" fillId="4" borderId="23" xfId="0" applyFont="1" applyFill="1" applyBorder="1" applyAlignment="1">
      <alignment vertical="center" wrapText="1"/>
    </xf>
    <xf numFmtId="0" fontId="20" fillId="4" borderId="23" xfId="0" applyFont="1" applyFill="1" applyBorder="1" applyAlignment="1">
      <alignment vertical="center"/>
    </xf>
    <xf numFmtId="0" fontId="16" fillId="4" borderId="0" xfId="4" applyFont="1" applyFill="1" applyAlignment="1">
      <alignment vertical="center"/>
    </xf>
    <xf numFmtId="0" fontId="49" fillId="6" borderId="0" xfId="0" applyFont="1" applyFill="1" applyAlignment="1">
      <alignment horizontal="left" vertical="center"/>
    </xf>
    <xf numFmtId="0" fontId="29" fillId="6" borderId="0" xfId="0" applyFont="1" applyFill="1" applyAlignment="1">
      <alignment horizontal="center" vertical="center" wrapText="1"/>
    </xf>
    <xf numFmtId="0" fontId="45" fillId="4" borderId="22" xfId="0" applyFont="1" applyFill="1" applyBorder="1" applyAlignment="1">
      <alignment horizontal="center" vertical="center"/>
    </xf>
    <xf numFmtId="0" fontId="48" fillId="4" borderId="22" xfId="0" applyFont="1" applyFill="1" applyBorder="1" applyAlignment="1">
      <alignment horizontal="justify" vertical="center" wrapText="1"/>
    </xf>
    <xf numFmtId="0" fontId="45" fillId="4" borderId="23" xfId="0" applyFont="1" applyFill="1" applyBorder="1" applyAlignment="1">
      <alignment horizontal="center" vertical="center"/>
    </xf>
    <xf numFmtId="0" fontId="45" fillId="4" borderId="23" xfId="0" applyFont="1" applyFill="1" applyBorder="1" applyAlignment="1">
      <alignment horizontal="justify" vertical="center" wrapText="1"/>
    </xf>
    <xf numFmtId="0" fontId="48" fillId="4" borderId="23" xfId="0" applyFont="1" applyFill="1" applyBorder="1" applyAlignment="1">
      <alignment horizontal="justify" vertical="center" wrapText="1"/>
    </xf>
    <xf numFmtId="0" fontId="48" fillId="4" borderId="23" xfId="0" applyFont="1" applyFill="1" applyBorder="1" applyAlignment="1">
      <alignment horizontal="center" vertical="center"/>
    </xf>
    <xf numFmtId="0" fontId="0" fillId="4" borderId="22" xfId="0" applyFill="1" applyBorder="1" applyAlignment="1">
      <alignment vertical="center" wrapText="1"/>
    </xf>
    <xf numFmtId="0" fontId="0" fillId="4" borderId="23" xfId="0" applyFill="1" applyBorder="1" applyAlignment="1">
      <alignment vertical="center" wrapText="1"/>
    </xf>
    <xf numFmtId="0" fontId="50" fillId="4" borderId="0" xfId="0" applyFont="1" applyFill="1" applyAlignment="1">
      <alignment vertical="center" wrapText="1"/>
    </xf>
    <xf numFmtId="3" fontId="30" fillId="12" borderId="0" xfId="8" applyNumberFormat="1" applyFont="1" applyFill="1" applyAlignment="1">
      <alignment vertical="center"/>
    </xf>
    <xf numFmtId="0" fontId="9" fillId="4" borderId="23" xfId="0" applyFont="1" applyFill="1" applyBorder="1" applyAlignment="1">
      <alignment vertical="center" wrapText="1"/>
    </xf>
    <xf numFmtId="0" fontId="15" fillId="6" borderId="22" xfId="0" applyFont="1" applyFill="1" applyBorder="1" applyAlignment="1">
      <alignment horizontal="center" wrapText="1"/>
    </xf>
    <xf numFmtId="3" fontId="30" fillId="12" borderId="22" xfId="8" applyNumberFormat="1" applyFont="1" applyFill="1" applyBorder="1" applyAlignment="1">
      <alignment vertical="center"/>
    </xf>
    <xf numFmtId="0" fontId="19" fillId="4" borderId="23" xfId="0" applyFont="1" applyFill="1" applyBorder="1" applyAlignment="1">
      <alignment vertical="center" wrapText="1"/>
    </xf>
    <xf numFmtId="3" fontId="30" fillId="12" borderId="23" xfId="8" applyNumberFormat="1" applyFont="1" applyFill="1" applyBorder="1" applyAlignment="1">
      <alignment vertical="center"/>
    </xf>
    <xf numFmtId="0" fontId="20" fillId="4" borderId="22" xfId="0" applyFont="1" applyFill="1" applyBorder="1" applyAlignment="1">
      <alignment horizontal="center" vertical="center" wrapText="1"/>
    </xf>
    <xf numFmtId="9" fontId="15" fillId="6" borderId="23" xfId="0" applyNumberFormat="1" applyFont="1" applyFill="1" applyBorder="1" applyAlignment="1">
      <alignment horizontal="center" vertical="center" wrapText="1"/>
    </xf>
    <xf numFmtId="0" fontId="9" fillId="4" borderId="22" xfId="0" applyFont="1" applyFill="1" applyBorder="1" applyAlignment="1">
      <alignment vertical="center"/>
    </xf>
    <xf numFmtId="0" fontId="20" fillId="4" borderId="22" xfId="0" applyFont="1" applyFill="1" applyBorder="1" applyAlignment="1">
      <alignment vertical="center" wrapText="1"/>
    </xf>
    <xf numFmtId="0" fontId="22" fillId="4" borderId="23" xfId="0" applyFont="1" applyFill="1" applyBorder="1" applyAlignment="1">
      <alignment vertical="center"/>
    </xf>
    <xf numFmtId="0" fontId="20" fillId="4" borderId="23" xfId="0" applyFont="1" applyFill="1" applyBorder="1" applyAlignment="1">
      <alignment vertical="center" wrapText="1"/>
    </xf>
    <xf numFmtId="0" fontId="20" fillId="4" borderId="0" xfId="0" applyFont="1" applyFill="1" applyAlignment="1">
      <alignment horizontal="center"/>
    </xf>
    <xf numFmtId="0" fontId="0" fillId="6" borderId="0" xfId="0" applyFill="1"/>
    <xf numFmtId="0" fontId="9" fillId="4" borderId="21" xfId="0" applyFont="1" applyFill="1" applyBorder="1" applyAlignment="1">
      <alignment horizontal="center" vertical="center" wrapText="1"/>
    </xf>
    <xf numFmtId="0" fontId="19" fillId="4" borderId="21" xfId="0" applyFont="1" applyFill="1" applyBorder="1" applyAlignment="1">
      <alignment vertic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xf>
    <xf numFmtId="0" fontId="19" fillId="4" borderId="0" xfId="0" applyFont="1" applyFill="1" applyAlignment="1">
      <alignment wrapText="1"/>
    </xf>
    <xf numFmtId="0" fontId="59" fillId="4" borderId="0" xfId="0" applyFont="1" applyFill="1" applyAlignment="1">
      <alignment vertical="center" wrapText="1"/>
    </xf>
    <xf numFmtId="0" fontId="9" fillId="4" borderId="0" xfId="0" applyFont="1" applyFill="1" applyAlignment="1">
      <alignment horizontal="left" vertical="center" wrapText="1" indent="1"/>
    </xf>
    <xf numFmtId="0" fontId="9" fillId="4" borderId="0" xfId="0" applyFont="1" applyFill="1" applyAlignment="1">
      <alignment horizontal="left" vertical="center" wrapText="1" indent="2"/>
    </xf>
    <xf numFmtId="0" fontId="59" fillId="4" borderId="21" xfId="0" applyFont="1" applyFill="1" applyBorder="1" applyAlignment="1">
      <alignment vertical="center" wrapText="1"/>
    </xf>
    <xf numFmtId="0" fontId="9" fillId="4" borderId="21" xfId="0" applyFont="1" applyFill="1" applyBorder="1" applyAlignment="1">
      <alignment horizontal="center" vertical="center"/>
    </xf>
    <xf numFmtId="0" fontId="9" fillId="4" borderId="21" xfId="0" applyFont="1" applyFill="1" applyBorder="1"/>
    <xf numFmtId="0" fontId="19" fillId="4" borderId="21" xfId="0" applyFont="1" applyFill="1" applyBorder="1" applyAlignment="1">
      <alignment horizontal="left" vertical="center" wrapText="1" indent="1"/>
    </xf>
    <xf numFmtId="0" fontId="20" fillId="4" borderId="11" xfId="8" applyFont="1" applyFill="1" applyBorder="1" applyAlignment="1">
      <alignment vertical="center" wrapText="1"/>
    </xf>
    <xf numFmtId="0" fontId="21" fillId="4" borderId="11" xfId="8" applyFont="1" applyFill="1" applyBorder="1" applyAlignment="1">
      <alignment horizontal="center" vertical="center" wrapText="1"/>
    </xf>
    <xf numFmtId="0" fontId="9" fillId="4" borderId="23" xfId="0" applyFont="1" applyFill="1" applyBorder="1"/>
    <xf numFmtId="0" fontId="19" fillId="4" borderId="23" xfId="0" applyFont="1" applyFill="1" applyBorder="1"/>
    <xf numFmtId="0" fontId="44" fillId="4" borderId="0" xfId="0" applyFont="1" applyFill="1"/>
    <xf numFmtId="0" fontId="9" fillId="4" borderId="0" xfId="0" applyFont="1" applyFill="1" applyAlignment="1">
      <alignment horizontal="left" indent="1"/>
    </xf>
    <xf numFmtId="0" fontId="9" fillId="4" borderId="22" xfId="0" applyFont="1" applyFill="1" applyBorder="1"/>
    <xf numFmtId="0" fontId="19" fillId="4" borderId="0" xfId="0" applyFont="1" applyFill="1"/>
    <xf numFmtId="0" fontId="15" fillId="6" borderId="22" xfId="0" applyFont="1" applyFill="1" applyBorder="1" applyAlignment="1">
      <alignment horizontal="center"/>
    </xf>
    <xf numFmtId="0" fontId="20" fillId="4" borderId="2" xfId="8" applyFont="1" applyFill="1" applyBorder="1" applyAlignment="1">
      <alignment vertical="center" wrapText="1"/>
    </xf>
    <xf numFmtId="0" fontId="9" fillId="4" borderId="22" xfId="0" applyFont="1" applyFill="1" applyBorder="1" applyAlignment="1">
      <alignment horizontal="left" indent="1"/>
    </xf>
    <xf numFmtId="0" fontId="20" fillId="4" borderId="2" xfId="8" applyFont="1" applyFill="1" applyBorder="1" applyAlignment="1">
      <alignment horizontal="justify" vertical="center" wrapText="1"/>
    </xf>
    <xf numFmtId="0" fontId="13" fillId="4" borderId="0" xfId="8" applyFont="1" applyFill="1" applyAlignment="1">
      <alignment vertical="center"/>
    </xf>
    <xf numFmtId="0" fontId="20" fillId="4" borderId="11" xfId="8" applyFont="1" applyFill="1" applyBorder="1" applyAlignment="1">
      <alignment horizontal="justify" vertical="center" wrapText="1"/>
    </xf>
    <xf numFmtId="0" fontId="60" fillId="4" borderId="0" xfId="8" applyFont="1" applyFill="1"/>
    <xf numFmtId="0" fontId="15" fillId="6" borderId="0" xfId="8" applyFont="1" applyFill="1" applyAlignment="1">
      <alignment horizontal="center" vertical="center" wrapText="1"/>
    </xf>
    <xf numFmtId="0" fontId="21" fillId="4" borderId="2" xfId="8" applyFont="1" applyFill="1" applyBorder="1" applyAlignment="1">
      <alignment horizontal="center" vertical="center" wrapText="1"/>
    </xf>
    <xf numFmtId="0" fontId="15" fillId="6" borderId="0" xfId="8" applyFont="1" applyFill="1" applyAlignment="1">
      <alignment horizontal="center" vertical="center"/>
    </xf>
    <xf numFmtId="0" fontId="56" fillId="4" borderId="0" xfId="8" applyFont="1" applyFill="1" applyAlignment="1">
      <alignment vertical="center"/>
    </xf>
    <xf numFmtId="0" fontId="57" fillId="4" borderId="0" xfId="8" applyFont="1" applyFill="1"/>
    <xf numFmtId="0" fontId="57" fillId="4" borderId="0" xfId="8" applyFont="1" applyFill="1" applyAlignment="1">
      <alignment vertical="center"/>
    </xf>
    <xf numFmtId="49" fontId="46" fillId="4" borderId="0" xfId="30" applyNumberFormat="1" applyFont="1" applyFill="1" applyAlignment="1">
      <alignment horizontal="center" vertical="center" wrapText="1"/>
    </xf>
    <xf numFmtId="0" fontId="46" fillId="4" borderId="0" xfId="30" applyFont="1" applyFill="1" applyAlignment="1">
      <alignment horizontal="center" vertical="center" wrapText="1"/>
    </xf>
    <xf numFmtId="0" fontId="46" fillId="4" borderId="0" xfId="30" applyFont="1" applyFill="1" applyAlignment="1">
      <alignment vertical="center" wrapText="1"/>
    </xf>
    <xf numFmtId="0" fontId="46" fillId="4" borderId="0" xfId="30" applyFont="1" applyFill="1"/>
    <xf numFmtId="0" fontId="20" fillId="4" borderId="0" xfId="30" applyFont="1" applyFill="1" applyAlignment="1">
      <alignment vertical="center" wrapText="1"/>
    </xf>
    <xf numFmtId="0" fontId="20" fillId="4" borderId="0" xfId="30" applyFont="1" applyFill="1" applyAlignment="1">
      <alignment horizontal="center" vertical="center" wrapText="1"/>
    </xf>
    <xf numFmtId="0" fontId="20" fillId="4" borderId="0" xfId="30" applyFont="1" applyFill="1" applyAlignment="1">
      <alignment horizontal="left" vertical="center" wrapText="1"/>
    </xf>
    <xf numFmtId="0" fontId="15" fillId="4" borderId="0" xfId="30" applyFont="1" applyFill="1" applyAlignment="1">
      <alignment vertical="center" wrapText="1"/>
    </xf>
    <xf numFmtId="49" fontId="15" fillId="4" borderId="0" xfId="30" applyNumberFormat="1" applyFont="1" applyFill="1" applyAlignment="1">
      <alignment horizontal="center" vertical="center" wrapText="1"/>
    </xf>
    <xf numFmtId="0" fontId="15" fillId="6" borderId="0" xfId="30" applyFont="1" applyFill="1" applyAlignment="1">
      <alignment vertical="center" wrapText="1"/>
    </xf>
    <xf numFmtId="0" fontId="15" fillId="6" borderId="23" xfId="30" applyFont="1" applyFill="1" applyBorder="1" applyAlignment="1">
      <alignment horizontal="center" vertical="center" wrapText="1"/>
    </xf>
    <xf numFmtId="0" fontId="15" fillId="6" borderId="26" xfId="30" applyFont="1" applyFill="1" applyBorder="1" applyAlignment="1">
      <alignment horizontal="center" vertical="center" wrapText="1"/>
    </xf>
    <xf numFmtId="0" fontId="15" fillId="6" borderId="30" xfId="30" applyFont="1" applyFill="1" applyBorder="1" applyAlignment="1">
      <alignment vertical="center" wrapText="1"/>
    </xf>
    <xf numFmtId="0" fontId="46" fillId="4" borderId="19" xfId="30" applyFont="1" applyFill="1" applyBorder="1" applyAlignment="1">
      <alignment horizontal="center" vertical="center" wrapText="1"/>
    </xf>
    <xf numFmtId="0" fontId="15" fillId="6" borderId="28" xfId="30" applyFont="1" applyFill="1" applyBorder="1" applyAlignment="1">
      <alignment horizontal="center" vertical="center" wrapText="1"/>
    </xf>
    <xf numFmtId="0" fontId="20" fillId="4" borderId="22" xfId="30" quotePrefix="1" applyFont="1" applyFill="1" applyBorder="1" applyAlignment="1">
      <alignment horizontal="center" vertical="center" wrapText="1"/>
    </xf>
    <xf numFmtId="0" fontId="20" fillId="4" borderId="22" xfId="30" applyFont="1" applyFill="1" applyBorder="1" applyAlignment="1">
      <alignment horizontal="left" vertical="center" wrapText="1"/>
    </xf>
    <xf numFmtId="0" fontId="20" fillId="4" borderId="23" xfId="0" applyFont="1" applyFill="1" applyBorder="1" applyAlignment="1">
      <alignment horizontal="center" vertical="center"/>
    </xf>
    <xf numFmtId="0" fontId="20" fillId="4" borderId="22" xfId="0" applyFont="1" applyFill="1" applyBorder="1" applyAlignment="1">
      <alignment horizontal="center" vertical="center"/>
    </xf>
    <xf numFmtId="41" fontId="56" fillId="12" borderId="0" xfId="18" applyFont="1" applyFill="1" applyAlignment="1">
      <alignment vertical="center"/>
    </xf>
    <xf numFmtId="0" fontId="9" fillId="4" borderId="0" xfId="0" applyFont="1" applyFill="1" applyAlignment="1">
      <alignment horizontal="justify" vertical="center" wrapText="1"/>
    </xf>
    <xf numFmtId="0" fontId="20" fillId="4" borderId="21" xfId="0" applyFont="1" applyFill="1" applyBorder="1" applyAlignment="1">
      <alignment horizontal="center" vertical="center"/>
    </xf>
    <xf numFmtId="0" fontId="9" fillId="4" borderId="23" xfId="0" applyFont="1" applyFill="1" applyBorder="1" applyAlignment="1">
      <alignment horizontal="center" vertical="center" wrapText="1"/>
    </xf>
    <xf numFmtId="0" fontId="9" fillId="4" borderId="22" xfId="0" applyFont="1" applyFill="1" applyBorder="1" applyAlignment="1">
      <alignment horizontal="justify" vertical="center" wrapText="1"/>
    </xf>
    <xf numFmtId="0" fontId="9" fillId="4" borderId="23" xfId="0" applyFont="1" applyFill="1" applyBorder="1" applyAlignment="1">
      <alignment horizontal="justify" vertical="center" wrapText="1"/>
    </xf>
    <xf numFmtId="0" fontId="9" fillId="4" borderId="21" xfId="0" applyFont="1" applyFill="1" applyBorder="1" applyAlignment="1">
      <alignment horizontal="justify" vertical="center" wrapText="1"/>
    </xf>
    <xf numFmtId="0" fontId="20" fillId="4" borderId="21" xfId="0" applyFont="1" applyFill="1" applyBorder="1" applyAlignment="1">
      <alignment horizontal="justify" vertical="center" wrapText="1"/>
    </xf>
    <xf numFmtId="0" fontId="16" fillId="13" borderId="0" xfId="4" applyFont="1" applyFill="1" applyAlignment="1">
      <alignment horizontal="center" vertical="center"/>
    </xf>
    <xf numFmtId="0" fontId="28" fillId="4" borderId="0" xfId="0" applyFont="1" applyFill="1" applyAlignment="1">
      <alignment vertical="center" wrapText="1"/>
    </xf>
    <xf numFmtId="0" fontId="21" fillId="4" borderId="0" xfId="0" applyFont="1" applyFill="1" applyAlignment="1">
      <alignment horizontal="center" vertical="center"/>
    </xf>
    <xf numFmtId="0" fontId="15" fillId="6" borderId="0" xfId="0" applyFont="1" applyFill="1" applyAlignment="1">
      <alignment horizontal="right" vertical="center" wrapText="1"/>
    </xf>
    <xf numFmtId="0" fontId="27" fillId="4" borderId="0" xfId="0" applyFont="1" applyFill="1" applyAlignment="1">
      <alignment vertical="center"/>
    </xf>
    <xf numFmtId="0" fontId="28" fillId="4" borderId="21" xfId="0" applyFont="1" applyFill="1" applyBorder="1" applyAlignment="1">
      <alignment vertical="center" wrapText="1"/>
    </xf>
    <xf numFmtId="0" fontId="21" fillId="4" borderId="21" xfId="0" applyFont="1" applyFill="1" applyBorder="1" applyAlignment="1">
      <alignment horizontal="center" vertical="center" wrapText="1"/>
    </xf>
    <xf numFmtId="41" fontId="56" fillId="12" borderId="22" xfId="18" applyFont="1" applyFill="1" applyBorder="1" applyAlignment="1">
      <alignment vertical="top"/>
    </xf>
    <xf numFmtId="0" fontId="21" fillId="4" borderId="23" xfId="0" applyFont="1" applyFill="1" applyBorder="1" applyAlignment="1">
      <alignment horizontal="center" vertical="center" wrapText="1"/>
    </xf>
    <xf numFmtId="0" fontId="27" fillId="4" borderId="21" xfId="0" applyFont="1" applyFill="1" applyBorder="1" applyAlignment="1">
      <alignment vertical="center" wrapText="1"/>
    </xf>
    <xf numFmtId="0" fontId="21" fillId="4" borderId="22" xfId="0" applyFont="1" applyFill="1" applyBorder="1" applyAlignment="1">
      <alignment horizontal="center" vertical="center"/>
    </xf>
    <xf numFmtId="0" fontId="19" fillId="6" borderId="0" xfId="0" applyFont="1" applyFill="1"/>
    <xf numFmtId="41" fontId="56" fillId="12" borderId="0" xfId="18" applyFont="1" applyFill="1" applyAlignment="1">
      <alignment vertical="top"/>
    </xf>
    <xf numFmtId="0" fontId="15" fillId="6" borderId="0" xfId="8" applyFont="1" applyFill="1" applyAlignment="1">
      <alignment vertical="center" wrapText="1"/>
    </xf>
    <xf numFmtId="0" fontId="20" fillId="4" borderId="21" xfId="0" applyFont="1" applyFill="1" applyBorder="1" applyAlignment="1">
      <alignment vertical="center" wrapText="1"/>
    </xf>
    <xf numFmtId="0" fontId="15" fillId="6" borderId="0" xfId="8" applyFont="1" applyFill="1" applyAlignment="1">
      <alignment vertical="center"/>
    </xf>
    <xf numFmtId="0" fontId="20" fillId="4" borderId="0" xfId="5" quotePrefix="1" applyFont="1" applyFill="1" applyAlignment="1">
      <alignment horizontal="center" vertical="center"/>
    </xf>
    <xf numFmtId="0" fontId="22" fillId="4" borderId="0" xfId="5" quotePrefix="1" applyFont="1" applyFill="1" applyAlignment="1">
      <alignment horizontal="center" vertical="center"/>
    </xf>
    <xf numFmtId="0" fontId="23" fillId="6" borderId="0" xfId="13" applyFont="1" applyFill="1" applyAlignment="1">
      <alignment vertical="center"/>
    </xf>
    <xf numFmtId="0" fontId="15" fillId="6" borderId="0" xfId="17" applyFont="1" applyFill="1" applyBorder="1" applyAlignment="1">
      <alignment vertical="center"/>
    </xf>
    <xf numFmtId="0" fontId="15" fillId="6" borderId="0" xfId="13" applyFont="1" applyFill="1" applyAlignment="1">
      <alignment vertical="center"/>
    </xf>
    <xf numFmtId="0" fontId="23" fillId="6" borderId="0" xfId="5" applyFont="1" applyFill="1">
      <alignment vertical="center"/>
    </xf>
    <xf numFmtId="0" fontId="23" fillId="6" borderId="0" xfId="5" quotePrefix="1" applyFont="1" applyFill="1" applyAlignment="1">
      <alignment horizontal="center" vertical="center"/>
    </xf>
    <xf numFmtId="0" fontId="20" fillId="4" borderId="22" xfId="5" quotePrefix="1" applyFont="1" applyFill="1" applyBorder="1" applyAlignment="1">
      <alignment horizontal="center" vertical="center"/>
    </xf>
    <xf numFmtId="0" fontId="15" fillId="6" borderId="19" xfId="5" applyFont="1" applyFill="1" applyBorder="1" applyAlignment="1">
      <alignment horizontal="center" vertical="center" wrapText="1"/>
    </xf>
    <xf numFmtId="0" fontId="23" fillId="6" borderId="21" xfId="5" quotePrefix="1" applyFont="1" applyFill="1" applyBorder="1" applyAlignment="1">
      <alignment horizontal="center" vertical="center"/>
    </xf>
    <xf numFmtId="0" fontId="15" fillId="6" borderId="24" xfId="31" applyFont="1" applyFill="1" applyBorder="1" applyAlignment="1">
      <alignment horizontal="center" vertical="center" wrapText="1"/>
    </xf>
    <xf numFmtId="0" fontId="15" fillId="6" borderId="26" xfId="31" applyFont="1" applyFill="1" applyBorder="1" applyAlignment="1">
      <alignment horizontal="center" vertical="center" wrapText="1"/>
    </xf>
    <xf numFmtId="0" fontId="15" fillId="6" borderId="29" xfId="5" applyFont="1" applyFill="1" applyBorder="1" applyAlignment="1">
      <alignment horizontal="center" vertical="center" wrapText="1"/>
    </xf>
    <xf numFmtId="0" fontId="15" fillId="6" borderId="28" xfId="31" applyFont="1" applyFill="1" applyBorder="1" applyAlignment="1">
      <alignment horizontal="center" vertical="center" wrapText="1"/>
    </xf>
    <xf numFmtId="0" fontId="15" fillId="6" borderId="20" xfId="5" applyFont="1" applyFill="1" applyBorder="1" applyAlignment="1">
      <alignment horizontal="center" vertical="center" wrapText="1"/>
    </xf>
    <xf numFmtId="0" fontId="15" fillId="8" borderId="0" xfId="1" applyFont="1" applyFill="1" applyBorder="1" applyAlignment="1">
      <alignment horizontal="left"/>
    </xf>
    <xf numFmtId="0" fontId="23" fillId="6" borderId="33" xfId="0" applyFont="1" applyFill="1" applyBorder="1"/>
    <xf numFmtId="0" fontId="15" fillId="8" borderId="0" xfId="1" applyFont="1" applyFill="1" applyBorder="1" applyAlignment="1">
      <alignment horizontal="center" wrapText="1"/>
    </xf>
    <xf numFmtId="0" fontId="15" fillId="8" borderId="0" xfId="1" applyFont="1" applyFill="1" applyBorder="1" applyAlignment="1"/>
    <xf numFmtId="0" fontId="15" fillId="8" borderId="37" xfId="1" applyFont="1" applyFill="1" applyBorder="1" applyAlignment="1">
      <alignment vertical="top"/>
    </xf>
    <xf numFmtId="0" fontId="15" fillId="8" borderId="34" xfId="1" applyFont="1" applyFill="1" applyBorder="1" applyAlignment="1">
      <alignment vertical="top"/>
    </xf>
    <xf numFmtId="0" fontId="15" fillId="8" borderId="0" xfId="1" applyFont="1" applyFill="1" applyBorder="1" applyAlignment="1">
      <alignment vertical="center"/>
    </xf>
    <xf numFmtId="49" fontId="15" fillId="8" borderId="0" xfId="1" applyNumberFormat="1" applyFont="1" applyFill="1" applyBorder="1" applyAlignment="1">
      <alignment horizontal="center" vertical="center"/>
    </xf>
    <xf numFmtId="49" fontId="19" fillId="0" borderId="2" xfId="0" applyNumberFormat="1" applyFont="1" applyBorder="1" applyAlignment="1">
      <alignment horizontal="center" vertical="top"/>
    </xf>
    <xf numFmtId="0" fontId="22" fillId="0" borderId="2" xfId="5" applyFont="1" applyBorder="1" applyAlignment="1">
      <alignment horizontal="left" vertical="center" wrapText="1" indent="1"/>
    </xf>
    <xf numFmtId="3" fontId="9" fillId="12" borderId="2" xfId="0" applyNumberFormat="1" applyFont="1" applyFill="1" applyBorder="1" applyAlignment="1">
      <alignment vertical="top"/>
    </xf>
    <xf numFmtId="3" fontId="9" fillId="12" borderId="11" xfId="0" applyNumberFormat="1" applyFont="1" applyFill="1" applyBorder="1" applyAlignment="1">
      <alignment vertical="top"/>
    </xf>
    <xf numFmtId="0" fontId="15" fillId="8" borderId="38" xfId="1" applyFont="1" applyFill="1" applyBorder="1" applyAlignment="1">
      <alignment horizontal="center" wrapText="1"/>
    </xf>
    <xf numFmtId="49" fontId="19" fillId="4" borderId="0" xfId="0" applyNumberFormat="1" applyFont="1" applyFill="1" applyAlignment="1">
      <alignment horizontal="center" vertical="center"/>
    </xf>
    <xf numFmtId="0" fontId="19" fillId="4" borderId="0" xfId="0" applyFont="1" applyFill="1" applyAlignment="1">
      <alignment vertical="center"/>
    </xf>
    <xf numFmtId="3" fontId="19" fillId="4" borderId="0" xfId="0" applyNumberFormat="1" applyFont="1" applyFill="1" applyAlignment="1">
      <alignment vertical="top"/>
    </xf>
    <xf numFmtId="49" fontId="9" fillId="4" borderId="0" xfId="0" applyNumberFormat="1" applyFont="1" applyFill="1" applyAlignment="1">
      <alignment horizontal="center" vertical="top"/>
    </xf>
    <xf numFmtId="3" fontId="9" fillId="4" borderId="0" xfId="0" applyNumberFormat="1" applyFont="1" applyFill="1" applyAlignment="1">
      <alignment vertical="top"/>
    </xf>
    <xf numFmtId="49" fontId="19" fillId="4" borderId="0" xfId="0" applyNumberFormat="1" applyFont="1" applyFill="1" applyAlignment="1">
      <alignment horizontal="center" vertical="top"/>
    </xf>
    <xf numFmtId="3" fontId="19" fillId="4" borderId="2" xfId="0" applyNumberFormat="1" applyFont="1" applyFill="1" applyBorder="1" applyAlignment="1">
      <alignment vertical="top"/>
    </xf>
    <xf numFmtId="49" fontId="27" fillId="4" borderId="11" xfId="0" applyNumberFormat="1" applyFont="1" applyFill="1" applyBorder="1" applyAlignment="1">
      <alignment horizontal="center"/>
    </xf>
    <xf numFmtId="0" fontId="27" fillId="4" borderId="11" xfId="0" applyFont="1" applyFill="1" applyBorder="1"/>
    <xf numFmtId="3" fontId="19" fillId="4" borderId="11" xfId="0" applyNumberFormat="1" applyFont="1" applyFill="1" applyBorder="1" applyAlignment="1">
      <alignment vertical="top"/>
    </xf>
    <xf numFmtId="0" fontId="15" fillId="8" borderId="0" xfId="1" applyFont="1" applyFill="1" applyBorder="1" applyAlignment="1">
      <alignment horizontal="left" vertical="center"/>
    </xf>
    <xf numFmtId="0" fontId="19" fillId="0" borderId="2" xfId="0" applyFont="1" applyBorder="1" applyAlignment="1">
      <alignment vertical="center"/>
    </xf>
    <xf numFmtId="49" fontId="19" fillId="4" borderId="2" xfId="0" applyNumberFormat="1" applyFont="1" applyFill="1" applyBorder="1" applyAlignment="1">
      <alignment horizontal="center" vertical="center"/>
    </xf>
    <xf numFmtId="0" fontId="9" fillId="4" borderId="39" xfId="0" applyFont="1" applyFill="1" applyBorder="1" applyAlignment="1">
      <alignment horizontal="center" vertical="center" wrapText="1"/>
    </xf>
    <xf numFmtId="0" fontId="9" fillId="4" borderId="39" xfId="0" applyFont="1" applyFill="1" applyBorder="1"/>
    <xf numFmtId="0" fontId="20" fillId="4" borderId="40" xfId="13" applyFont="1" applyFill="1" applyBorder="1" applyAlignment="1">
      <alignment horizontal="center" vertical="center"/>
    </xf>
    <xf numFmtId="0" fontId="20" fillId="4" borderId="40" xfId="13" applyFont="1" applyFill="1" applyBorder="1" applyAlignment="1">
      <alignment horizontal="left" vertical="center" wrapText="1"/>
    </xf>
    <xf numFmtId="0" fontId="17" fillId="4" borderId="0" xfId="0" applyFont="1" applyFill="1" applyAlignment="1">
      <alignment horizontal="left" vertical="center" wrapText="1" indent="2"/>
    </xf>
    <xf numFmtId="0" fontId="42" fillId="4" borderId="0" xfId="0" applyFont="1" applyFill="1" applyAlignment="1">
      <alignment horizontal="left" vertical="center" wrapText="1" indent="2"/>
    </xf>
    <xf numFmtId="0" fontId="17" fillId="4" borderId="0" xfId="0" applyFont="1" applyFill="1" applyAlignment="1">
      <alignment horizontal="left" vertical="center" wrapText="1" indent="4"/>
    </xf>
    <xf numFmtId="41" fontId="30" fillId="12" borderId="0" xfId="32" applyFont="1" applyFill="1" applyAlignment="1">
      <alignment vertical="top"/>
    </xf>
    <xf numFmtId="0" fontId="19" fillId="4" borderId="21" xfId="0" applyFont="1" applyFill="1" applyBorder="1" applyAlignment="1">
      <alignment horizontal="center" vertical="center"/>
    </xf>
    <xf numFmtId="0" fontId="15" fillId="6" borderId="41" xfId="0" applyFont="1" applyFill="1" applyBorder="1" applyAlignment="1">
      <alignment horizontal="center" vertical="center" wrapText="1"/>
    </xf>
    <xf numFmtId="0" fontId="19" fillId="4" borderId="21" xfId="0" applyFont="1" applyFill="1" applyBorder="1" applyAlignment="1">
      <alignment vertical="center"/>
    </xf>
    <xf numFmtId="0" fontId="9" fillId="4" borderId="22" xfId="0" applyFont="1" applyFill="1" applyBorder="1" applyAlignment="1">
      <alignment horizontal="center" vertical="center"/>
    </xf>
    <xf numFmtId="0" fontId="17" fillId="4" borderId="22" xfId="0" applyFont="1" applyFill="1" applyBorder="1" applyAlignment="1">
      <alignment horizontal="left" vertical="center" wrapText="1" indent="2"/>
    </xf>
    <xf numFmtId="0" fontId="19" fillId="4" borderId="23" xfId="0" applyFont="1" applyFill="1" applyBorder="1" applyAlignment="1">
      <alignment horizontal="center" vertical="center"/>
    </xf>
    <xf numFmtId="0" fontId="9" fillId="4" borderId="23" xfId="0" applyFont="1" applyFill="1" applyBorder="1" applyAlignment="1">
      <alignment vertical="center"/>
    </xf>
    <xf numFmtId="3" fontId="30" fillId="12" borderId="22" xfId="0" applyNumberFormat="1" applyFont="1" applyFill="1" applyBorder="1" applyAlignment="1">
      <alignment vertical="center"/>
    </xf>
    <xf numFmtId="3" fontId="30" fillId="12" borderId="23" xfId="0" applyNumberFormat="1" applyFont="1" applyFill="1" applyBorder="1" applyAlignment="1">
      <alignment vertical="center"/>
    </xf>
    <xf numFmtId="0" fontId="9" fillId="4" borderId="23" xfId="0" applyFont="1" applyFill="1" applyBorder="1" applyAlignment="1">
      <alignment horizontal="center" vertical="center"/>
    </xf>
    <xf numFmtId="0" fontId="0" fillId="4" borderId="0" xfId="0" applyFill="1" applyAlignment="1">
      <alignment horizontal="center"/>
    </xf>
    <xf numFmtId="0" fontId="20" fillId="4" borderId="0" xfId="0" applyFont="1" applyFill="1" applyAlignment="1">
      <alignment horizontal="left" vertical="center" wrapText="1"/>
    </xf>
    <xf numFmtId="0" fontId="9" fillId="4" borderId="0" xfId="34" applyFont="1" applyFill="1" applyAlignment="1">
      <alignment horizontal="left" vertical="center" indent="1"/>
    </xf>
    <xf numFmtId="0" fontId="21" fillId="4" borderId="0" xfId="34" applyFont="1" applyFill="1" applyAlignment="1">
      <alignment horizontal="justify" vertical="center" wrapText="1"/>
    </xf>
    <xf numFmtId="0" fontId="9" fillId="4" borderId="0" xfId="34" applyFont="1" applyFill="1" applyAlignment="1">
      <alignment horizontal="center" vertical="center" wrapText="1"/>
    </xf>
    <xf numFmtId="0" fontId="27" fillId="4" borderId="0" xfId="34" applyFont="1" applyFill="1" applyAlignment="1">
      <alignment horizontal="justify" vertical="center" wrapText="1"/>
    </xf>
    <xf numFmtId="0" fontId="9" fillId="4" borderId="0" xfId="34" applyFont="1" applyFill="1" applyAlignment="1">
      <alignment horizontal="center" vertical="center"/>
    </xf>
    <xf numFmtId="0" fontId="20" fillId="4" borderId="0" xfId="34" applyFont="1" applyFill="1" applyAlignment="1">
      <alignment horizontal="justify" vertical="center" wrapText="1"/>
    </xf>
    <xf numFmtId="0" fontId="9" fillId="4" borderId="0" xfId="34" applyFont="1" applyFill="1" applyAlignment="1">
      <alignment horizontal="justify" vertical="center" wrapText="1"/>
    </xf>
    <xf numFmtId="0" fontId="19" fillId="4" borderId="0" xfId="34" applyFont="1" applyFill="1" applyAlignment="1">
      <alignment vertical="center"/>
    </xf>
    <xf numFmtId="0" fontId="17" fillId="4" borderId="0" xfId="34" applyFont="1" applyFill="1" applyAlignment="1">
      <alignment horizontal="justify" vertical="center" wrapText="1"/>
    </xf>
    <xf numFmtId="0" fontId="15" fillId="6" borderId="0" xfId="34" applyFont="1" applyFill="1" applyAlignment="1">
      <alignment horizontal="justify" vertical="center" wrapText="1"/>
    </xf>
    <xf numFmtId="0" fontId="15" fillId="6" borderId="0" xfId="34" applyFont="1" applyFill="1" applyAlignment="1">
      <alignment horizontal="left" vertical="center" indent="1"/>
    </xf>
    <xf numFmtId="0" fontId="15" fillId="6" borderId="0" xfId="34" applyFont="1" applyFill="1" applyAlignment="1">
      <alignment horizontal="center" vertical="center" wrapText="1"/>
    </xf>
    <xf numFmtId="0" fontId="20" fillId="4" borderId="22" xfId="34" applyFont="1" applyFill="1" applyBorder="1" applyAlignment="1">
      <alignment horizontal="justify" vertical="center" wrapText="1"/>
    </xf>
    <xf numFmtId="0" fontId="19" fillId="4" borderId="0" xfId="34" applyFont="1" applyFill="1" applyAlignment="1">
      <alignment horizontal="left" vertical="center" indent="1"/>
    </xf>
    <xf numFmtId="0" fontId="22" fillId="4" borderId="0" xfId="34" applyFont="1" applyFill="1" applyAlignment="1">
      <alignment horizontal="left" vertical="center" indent="1"/>
    </xf>
    <xf numFmtId="0" fontId="22" fillId="4" borderId="0" xfId="34" applyFont="1" applyFill="1" applyAlignment="1">
      <alignment horizontal="justify" vertical="center" wrapText="1"/>
    </xf>
    <xf numFmtId="0" fontId="9" fillId="4" borderId="0" xfId="34" applyFont="1" applyFill="1"/>
    <xf numFmtId="0" fontId="35" fillId="4" borderId="0" xfId="34" applyFont="1" applyFill="1" applyAlignment="1">
      <alignment horizontal="center" vertical="center" wrapText="1"/>
    </xf>
    <xf numFmtId="0" fontId="15" fillId="6" borderId="0" xfId="34" applyFont="1" applyFill="1" applyAlignment="1">
      <alignment horizontal="left"/>
    </xf>
    <xf numFmtId="0" fontId="15" fillId="6" borderId="0" xfId="34" applyFont="1" applyFill="1" applyAlignment="1">
      <alignment horizontal="justify" wrapText="1"/>
    </xf>
    <xf numFmtId="0" fontId="19" fillId="4" borderId="0" xfId="34" applyFont="1" applyFill="1" applyAlignment="1">
      <alignment vertical="center" wrapText="1"/>
    </xf>
    <xf numFmtId="0" fontId="19" fillId="6" borderId="0" xfId="34" applyFont="1" applyFill="1" applyAlignment="1">
      <alignment horizontal="justify" vertical="center" wrapText="1"/>
    </xf>
    <xf numFmtId="0" fontId="19" fillId="6" borderId="0" xfId="34" applyFont="1" applyFill="1" applyAlignment="1">
      <alignment vertical="center" wrapText="1"/>
    </xf>
    <xf numFmtId="0" fontId="9" fillId="4" borderId="22" xfId="34" applyFont="1" applyFill="1" applyBorder="1" applyAlignment="1">
      <alignment horizontal="left" vertical="center" indent="1"/>
    </xf>
    <xf numFmtId="0" fontId="27" fillId="4" borderId="22" xfId="34" applyFont="1" applyFill="1" applyBorder="1" applyAlignment="1">
      <alignment horizontal="justify" vertical="center" wrapText="1"/>
    </xf>
    <xf numFmtId="0" fontId="9" fillId="4" borderId="22" xfId="34" applyFont="1" applyFill="1" applyBorder="1" applyAlignment="1">
      <alignment horizontal="center" vertical="center" wrapText="1"/>
    </xf>
    <xf numFmtId="0" fontId="21" fillId="4" borderId="22" xfId="34" applyFont="1" applyFill="1" applyBorder="1" applyAlignment="1">
      <alignment horizontal="justify" vertical="center" wrapText="1"/>
    </xf>
    <xf numFmtId="0" fontId="35" fillId="4" borderId="22" xfId="34" applyFont="1" applyFill="1" applyBorder="1" applyAlignment="1">
      <alignment horizontal="center" vertical="center" wrapText="1"/>
    </xf>
    <xf numFmtId="0" fontId="9" fillId="4" borderId="22" xfId="34" applyFont="1" applyFill="1" applyBorder="1"/>
    <xf numFmtId="0" fontId="42" fillId="4" borderId="0" xfId="34" applyFont="1" applyFill="1" applyAlignment="1">
      <alignment horizontal="justify" vertical="center" wrapText="1"/>
    </xf>
    <xf numFmtId="0" fontId="20" fillId="4" borderId="22" xfId="34" applyFont="1" applyFill="1" applyBorder="1" applyAlignment="1">
      <alignment horizontal="center" vertical="center" wrapText="1"/>
    </xf>
    <xf numFmtId="0" fontId="20" fillId="4" borderId="0" xfId="0" applyFont="1" applyFill="1" applyAlignment="1">
      <alignment horizontal="left" wrapText="1"/>
    </xf>
    <xf numFmtId="0" fontId="20" fillId="4" borderId="21" xfId="0" applyFont="1" applyFill="1" applyBorder="1" applyAlignment="1">
      <alignment wrapText="1"/>
    </xf>
    <xf numFmtId="0" fontId="20" fillId="4" borderId="22" xfId="0" applyFont="1" applyFill="1" applyBorder="1" applyAlignment="1">
      <alignment wrapText="1"/>
    </xf>
    <xf numFmtId="0" fontId="20" fillId="4" borderId="23" xfId="0" applyFont="1" applyFill="1" applyBorder="1" applyAlignment="1">
      <alignment wrapText="1"/>
    </xf>
    <xf numFmtId="0" fontId="46" fillId="4" borderId="0" xfId="0" applyFont="1" applyFill="1"/>
    <xf numFmtId="0" fontId="46" fillId="4" borderId="0" xfId="0" applyFont="1" applyFill="1" applyAlignment="1">
      <alignment horizontal="center"/>
    </xf>
    <xf numFmtId="0" fontId="20" fillId="4" borderId="0" xfId="0" applyFont="1" applyFill="1" applyAlignment="1">
      <alignment horizontal="left" indent="2"/>
    </xf>
    <xf numFmtId="0" fontId="20" fillId="4" borderId="0" xfId="0" applyFont="1" applyFill="1" applyAlignment="1">
      <alignment horizontal="left" wrapText="1" indent="2"/>
    </xf>
    <xf numFmtId="0" fontId="20" fillId="4" borderId="0" xfId="0" applyFont="1" applyFill="1" applyAlignment="1">
      <alignment horizontal="left" indent="4"/>
    </xf>
    <xf numFmtId="0" fontId="15" fillId="6" borderId="22" xfId="0" applyFont="1" applyFill="1" applyBorder="1" applyAlignment="1">
      <alignment horizontal="center" vertical="center"/>
    </xf>
    <xf numFmtId="0" fontId="20" fillId="4" borderId="22" xfId="0" applyFont="1" applyFill="1" applyBorder="1" applyAlignment="1">
      <alignment horizontal="center"/>
    </xf>
    <xf numFmtId="0" fontId="20" fillId="4" borderId="22" xfId="0" applyFont="1" applyFill="1" applyBorder="1" applyAlignment="1">
      <alignment horizontal="left" indent="2"/>
    </xf>
    <xf numFmtId="0" fontId="20" fillId="4" borderId="21" xfId="0" applyFont="1" applyFill="1" applyBorder="1" applyAlignment="1">
      <alignment horizontal="center"/>
    </xf>
    <xf numFmtId="0" fontId="20" fillId="4" borderId="21" xfId="0" applyFont="1" applyFill="1" applyBorder="1"/>
    <xf numFmtId="0" fontId="20" fillId="4" borderId="22" xfId="0" applyFont="1" applyFill="1" applyBorder="1" applyAlignment="1">
      <alignment horizontal="left" indent="4"/>
    </xf>
    <xf numFmtId="0" fontId="20" fillId="4" borderId="22" xfId="0" applyFont="1" applyFill="1" applyBorder="1"/>
    <xf numFmtId="0" fontId="20" fillId="4" borderId="23" xfId="0" applyFont="1" applyFill="1" applyBorder="1" applyAlignment="1">
      <alignment horizontal="center"/>
    </xf>
    <xf numFmtId="0" fontId="20" fillId="4" borderId="23" xfId="0" applyFont="1" applyFill="1" applyBorder="1"/>
    <xf numFmtId="0" fontId="66" fillId="4" borderId="0" xfId="0" applyFont="1" applyFill="1"/>
    <xf numFmtId="0" fontId="67" fillId="6" borderId="0" xfId="0" applyFont="1" applyFill="1"/>
    <xf numFmtId="0" fontId="20" fillId="6" borderId="0" xfId="0" applyFont="1" applyFill="1" applyAlignment="1">
      <alignment horizontal="left"/>
    </xf>
    <xf numFmtId="0" fontId="34" fillId="4" borderId="0" xfId="0" applyFont="1" applyFill="1"/>
    <xf numFmtId="0" fontId="15" fillId="4" borderId="0" xfId="0" applyFont="1" applyFill="1"/>
    <xf numFmtId="0" fontId="23" fillId="4" borderId="0" xfId="0" applyFont="1" applyFill="1" applyAlignment="1">
      <alignment horizontal="center"/>
    </xf>
    <xf numFmtId="0" fontId="22" fillId="6" borderId="0" xfId="0" applyFont="1" applyFill="1"/>
    <xf numFmtId="0" fontId="15" fillId="6" borderId="22" xfId="0" applyFont="1" applyFill="1" applyBorder="1" applyAlignment="1">
      <alignment horizontal="left" wrapText="1"/>
    </xf>
    <xf numFmtId="0" fontId="9" fillId="4" borderId="22" xfId="0" applyFont="1" applyFill="1" applyBorder="1" applyAlignment="1">
      <alignment horizontal="center"/>
    </xf>
    <xf numFmtId="0" fontId="34" fillId="4" borderId="22" xfId="0" applyFont="1" applyFill="1" applyBorder="1"/>
    <xf numFmtId="0" fontId="9" fillId="0" borderId="22" xfId="0" applyFont="1" applyBorder="1" applyAlignment="1">
      <alignment horizontal="center" vertical="center"/>
    </xf>
    <xf numFmtId="0" fontId="9" fillId="4" borderId="22" xfId="0" applyFont="1" applyFill="1" applyBorder="1" applyAlignment="1">
      <alignment vertical="top"/>
    </xf>
    <xf numFmtId="3" fontId="9" fillId="4" borderId="22" xfId="0" applyNumberFormat="1" applyFont="1" applyFill="1" applyBorder="1" applyAlignment="1">
      <alignment horizontal="right" vertical="top"/>
    </xf>
    <xf numFmtId="9" fontId="15" fillId="8" borderId="22" xfId="1" applyNumberFormat="1" applyFont="1" applyFill="1" applyBorder="1" applyAlignment="1">
      <alignment horizontal="center" wrapText="1"/>
    </xf>
    <xf numFmtId="0" fontId="68" fillId="4" borderId="0" xfId="35" applyFont="1" applyFill="1" applyAlignment="1">
      <alignment horizontal="center" vertical="center" wrapText="1"/>
    </xf>
    <xf numFmtId="0" fontId="69" fillId="4" borderId="0" xfId="19" applyFont="1" applyFill="1" applyAlignment="1">
      <alignment wrapText="1"/>
    </xf>
    <xf numFmtId="0" fontId="70" fillId="4" borderId="0" xfId="19" applyFont="1" applyFill="1" applyAlignment="1">
      <alignment horizontal="center" wrapText="1"/>
    </xf>
    <xf numFmtId="0" fontId="71" fillId="4" borderId="0" xfId="35" applyFont="1" applyFill="1" applyAlignment="1">
      <alignment horizontal="center" vertical="center" wrapText="1"/>
    </xf>
    <xf numFmtId="0" fontId="46" fillId="4" borderId="0" xfId="0" applyFont="1" applyFill="1" applyAlignment="1">
      <alignment horizontal="left" indent="1"/>
    </xf>
    <xf numFmtId="0" fontId="72" fillId="6" borderId="0" xfId="19" applyFont="1" applyFill="1" applyAlignment="1">
      <alignment horizontal="left" vertical="center"/>
    </xf>
    <xf numFmtId="49" fontId="73" fillId="6" borderId="22" xfId="19" applyNumberFormat="1" applyFont="1" applyFill="1" applyBorder="1" applyAlignment="1">
      <alignment horizontal="center" vertical="center" wrapText="1"/>
    </xf>
    <xf numFmtId="49" fontId="72" fillId="6" borderId="23" xfId="19" applyNumberFormat="1" applyFont="1" applyFill="1" applyBorder="1" applyAlignment="1">
      <alignment horizontal="center" vertical="center" wrapText="1"/>
    </xf>
    <xf numFmtId="0" fontId="71" fillId="4" borderId="22" xfId="35" applyFont="1" applyFill="1" applyBorder="1" applyAlignment="1">
      <alignment horizontal="center" vertical="center" wrapText="1"/>
    </xf>
    <xf numFmtId="0" fontId="46" fillId="4" borderId="22" xfId="0" applyFont="1" applyFill="1" applyBorder="1" applyAlignment="1">
      <alignment horizontal="left" indent="1"/>
    </xf>
    <xf numFmtId="0" fontId="69" fillId="4" borderId="22" xfId="19" applyFont="1" applyFill="1" applyBorder="1" applyAlignment="1">
      <alignment wrapText="1"/>
    </xf>
    <xf numFmtId="0" fontId="70" fillId="4" borderId="22" xfId="19" applyFont="1" applyFill="1" applyBorder="1" applyAlignment="1">
      <alignment horizontal="center" wrapText="1"/>
    </xf>
    <xf numFmtId="49" fontId="72" fillId="6" borderId="24" xfId="19" applyNumberFormat="1" applyFont="1" applyFill="1" applyBorder="1" applyAlignment="1">
      <alignment horizontal="center" vertical="center" wrapText="1"/>
    </xf>
    <xf numFmtId="0" fontId="22" fillId="4" borderId="0" xfId="17" applyFont="1" applyFill="1" applyBorder="1" applyAlignment="1">
      <alignment vertical="top"/>
    </xf>
    <xf numFmtId="0" fontId="20" fillId="4" borderId="0" xfId="5" quotePrefix="1" applyFont="1" applyFill="1" applyAlignment="1">
      <alignment horizontal="center" vertical="top"/>
    </xf>
    <xf numFmtId="3" fontId="9" fillId="4" borderId="0" xfId="0" applyNumberFormat="1" applyFont="1" applyFill="1" applyAlignment="1">
      <alignment horizontal="right" vertical="center"/>
    </xf>
    <xf numFmtId="165" fontId="9" fillId="4" borderId="0" xfId="33" applyNumberFormat="1" applyFont="1" applyFill="1" applyBorder="1" applyAlignment="1">
      <alignment horizontal="right" vertical="center"/>
    </xf>
    <xf numFmtId="0" fontId="15" fillId="8" borderId="0" xfId="1" applyFont="1" applyFill="1" applyBorder="1" applyAlignment="1">
      <alignment horizontal="center" vertical="center" wrapText="1"/>
    </xf>
    <xf numFmtId="0" fontId="15" fillId="8" borderId="22" xfId="1" applyFont="1" applyFill="1" applyBorder="1" applyAlignment="1">
      <alignment horizontal="center" wrapText="1"/>
    </xf>
    <xf numFmtId="0" fontId="16" fillId="4" borderId="0" xfId="4" applyFont="1" applyFill="1" applyAlignment="1">
      <alignment horizontal="center" vertical="center"/>
    </xf>
    <xf numFmtId="0" fontId="74" fillId="4" borderId="0" xfId="0" applyFont="1" applyFill="1" applyAlignment="1">
      <alignment horizontal="left"/>
    </xf>
    <xf numFmtId="0" fontId="15" fillId="8" borderId="43" xfId="1" applyFont="1" applyFill="1" applyBorder="1" applyAlignment="1">
      <alignment horizontal="center" vertical="top" wrapText="1"/>
    </xf>
    <xf numFmtId="0" fontId="9" fillId="4" borderId="0" xfId="0" applyFont="1" applyFill="1" applyAlignment="1">
      <alignment horizontal="left" vertical="center" wrapText="1"/>
    </xf>
    <xf numFmtId="166" fontId="21" fillId="17" borderId="0" xfId="0" applyNumberFormat="1" applyFont="1" applyFill="1" applyAlignment="1">
      <alignment horizontal="left" vertical="center"/>
    </xf>
    <xf numFmtId="0" fontId="9" fillId="4" borderId="0" xfId="0" applyFont="1" applyFill="1" applyAlignment="1">
      <alignment vertical="top" wrapText="1"/>
    </xf>
    <xf numFmtId="0" fontId="15" fillId="8" borderId="0" xfId="1" applyFont="1" applyFill="1" applyBorder="1" applyAlignment="1">
      <alignment vertical="center" wrapText="1"/>
    </xf>
    <xf numFmtId="0" fontId="9" fillId="15" borderId="0" xfId="0" applyFont="1" applyFill="1"/>
    <xf numFmtId="166" fontId="9" fillId="17" borderId="0" xfId="0" applyNumberFormat="1" applyFont="1" applyFill="1"/>
    <xf numFmtId="0" fontId="9" fillId="17" borderId="0" xfId="0" applyFont="1" applyFill="1"/>
    <xf numFmtId="165" fontId="9" fillId="17" borderId="0" xfId="33" applyNumberFormat="1" applyFont="1" applyFill="1" applyBorder="1"/>
    <xf numFmtId="0" fontId="15" fillId="8" borderId="43" xfId="1" applyFont="1" applyFill="1" applyBorder="1" applyAlignment="1">
      <alignment horizontal="center" wrapText="1"/>
    </xf>
    <xf numFmtId="166" fontId="9" fillId="4" borderId="0" xfId="0" applyNumberFormat="1" applyFont="1" applyFill="1"/>
    <xf numFmtId="41" fontId="20" fillId="4" borderId="23" xfId="32" applyFont="1" applyFill="1" applyBorder="1" applyAlignment="1">
      <alignment horizontal="center" vertical="center" wrapText="1"/>
    </xf>
    <xf numFmtId="41" fontId="20" fillId="4" borderId="0" xfId="32" applyFont="1" applyFill="1" applyAlignment="1">
      <alignment horizontal="center" vertical="center" wrapText="1"/>
    </xf>
    <xf numFmtId="41" fontId="20" fillId="4" borderId="0" xfId="32" applyFont="1" applyFill="1" applyAlignment="1">
      <alignment vertical="center"/>
    </xf>
    <xf numFmtId="41" fontId="20" fillId="4" borderId="22" xfId="32" applyFont="1" applyFill="1" applyBorder="1" applyAlignment="1">
      <alignment vertical="center"/>
    </xf>
    <xf numFmtId="41" fontId="20" fillId="4" borderId="23" xfId="32" applyFont="1" applyFill="1" applyBorder="1" applyAlignment="1">
      <alignment vertical="center"/>
    </xf>
    <xf numFmtId="0" fontId="63" fillId="4" borderId="0" xfId="0" applyFont="1" applyFill="1"/>
    <xf numFmtId="0" fontId="13" fillId="4" borderId="0" xfId="25" applyFont="1" applyFill="1"/>
    <xf numFmtId="0" fontId="75" fillId="4" borderId="0" xfId="25" applyFont="1" applyFill="1"/>
    <xf numFmtId="0" fontId="76" fillId="4" borderId="0" xfId="25" applyFont="1" applyFill="1"/>
    <xf numFmtId="0" fontId="75" fillId="0" borderId="0" xfId="25" applyFont="1" applyAlignment="1">
      <alignment vertical="center"/>
    </xf>
    <xf numFmtId="0" fontId="76" fillId="4" borderId="0" xfId="25" applyFont="1" applyFill="1" applyAlignment="1">
      <alignment horizontal="center"/>
    </xf>
    <xf numFmtId="0" fontId="75" fillId="10" borderId="44" xfId="25" applyFont="1" applyFill="1" applyBorder="1" applyAlignment="1">
      <alignment vertical="center" wrapText="1"/>
    </xf>
    <xf numFmtId="0" fontId="20" fillId="10" borderId="44" xfId="25" applyFont="1" applyFill="1" applyBorder="1" applyAlignment="1">
      <alignment vertical="center" wrapText="1"/>
    </xf>
    <xf numFmtId="0" fontId="15" fillId="6" borderId="0" xfId="25" applyFont="1" applyFill="1" applyAlignment="1">
      <alignment vertical="center"/>
    </xf>
    <xf numFmtId="0" fontId="20" fillId="10" borderId="22" xfId="25" applyFont="1" applyFill="1" applyBorder="1" applyAlignment="1">
      <alignment horizontal="center" vertical="center" wrapText="1"/>
    </xf>
    <xf numFmtId="0" fontId="20" fillId="10" borderId="22" xfId="25" applyFont="1" applyFill="1" applyBorder="1" applyAlignment="1">
      <alignment vertical="center" wrapText="1"/>
    </xf>
    <xf numFmtId="0" fontId="20" fillId="4" borderId="22" xfId="25" applyFont="1" applyFill="1" applyBorder="1" applyAlignment="1">
      <alignment vertical="center" wrapText="1"/>
    </xf>
    <xf numFmtId="0" fontId="20" fillId="10" borderId="23" xfId="25" applyFont="1" applyFill="1" applyBorder="1" applyAlignment="1">
      <alignment horizontal="center" vertical="center" wrapText="1"/>
    </xf>
    <xf numFmtId="0" fontId="20" fillId="10" borderId="23" xfId="25" applyFont="1" applyFill="1" applyBorder="1" applyAlignment="1">
      <alignment vertical="center" wrapText="1"/>
    </xf>
    <xf numFmtId="0" fontId="20" fillId="4" borderId="23" xfId="25" applyFont="1" applyFill="1" applyBorder="1" applyAlignment="1">
      <alignment vertical="center" wrapText="1"/>
    </xf>
    <xf numFmtId="0" fontId="46" fillId="4" borderId="0" xfId="25" applyFont="1" applyFill="1"/>
    <xf numFmtId="0" fontId="43" fillId="4" borderId="0" xfId="25" applyFill="1"/>
    <xf numFmtId="0" fontId="75" fillId="4" borderId="0" xfId="25" applyFont="1" applyFill="1" applyAlignment="1">
      <alignment vertical="center"/>
    </xf>
    <xf numFmtId="0" fontId="46" fillId="4" borderId="0" xfId="25" applyFont="1" applyFill="1" applyAlignment="1">
      <alignment horizontal="center"/>
    </xf>
    <xf numFmtId="0" fontId="75" fillId="10" borderId="0" xfId="25" applyFont="1" applyFill="1" applyAlignment="1">
      <alignment horizontal="left" vertical="center" wrapText="1"/>
    </xf>
    <xf numFmtId="0" fontId="75" fillId="10" borderId="44" xfId="25" applyFont="1" applyFill="1" applyBorder="1" applyAlignment="1">
      <alignment horizontal="left" vertical="center" wrapText="1"/>
    </xf>
    <xf numFmtId="0" fontId="20" fillId="10" borderId="44" xfId="25" applyFont="1" applyFill="1" applyBorder="1" applyAlignment="1">
      <alignment horizontal="left" vertical="center" wrapText="1"/>
    </xf>
    <xf numFmtId="0" fontId="20" fillId="4" borderId="23" xfId="25" applyFont="1" applyFill="1" applyBorder="1" applyAlignment="1">
      <alignment horizontal="left" vertical="center" wrapText="1"/>
    </xf>
    <xf numFmtId="0" fontId="20" fillId="10" borderId="0" xfId="25" applyFont="1" applyFill="1" applyAlignment="1">
      <alignment horizontal="center" vertical="center" wrapText="1"/>
    </xf>
    <xf numFmtId="0" fontId="20" fillId="10" borderId="0" xfId="25" applyFont="1" applyFill="1" applyAlignment="1">
      <alignment vertical="center" wrapText="1"/>
    </xf>
    <xf numFmtId="0" fontId="20" fillId="4" borderId="0" xfId="25" applyFont="1" applyFill="1" applyAlignment="1">
      <alignment horizontal="left" vertical="center" wrapText="1"/>
    </xf>
    <xf numFmtId="0" fontId="20" fillId="10" borderId="0" xfId="25" applyFont="1" applyFill="1" applyAlignment="1">
      <alignment horizontal="left" vertical="center" wrapText="1"/>
    </xf>
    <xf numFmtId="0" fontId="20" fillId="10" borderId="22" xfId="25" applyFont="1" applyFill="1" applyBorder="1" applyAlignment="1">
      <alignment horizontal="left" vertical="center" wrapText="1"/>
    </xf>
    <xf numFmtId="0" fontId="20" fillId="10" borderId="0" xfId="25" applyFont="1" applyFill="1" applyAlignment="1">
      <alignment horizontal="left" vertical="center" wrapText="1" indent="1"/>
    </xf>
    <xf numFmtId="0" fontId="20" fillId="10" borderId="22" xfId="25" applyFont="1" applyFill="1" applyBorder="1" applyAlignment="1">
      <alignment horizontal="left" vertical="center" wrapText="1" indent="1"/>
    </xf>
    <xf numFmtId="0" fontId="4" fillId="4" borderId="0" xfId="25" applyFont="1" applyFill="1"/>
    <xf numFmtId="0" fontId="76" fillId="4" borderId="0" xfId="25" applyFont="1" applyFill="1" applyAlignment="1">
      <alignment vertical="center"/>
    </xf>
    <xf numFmtId="0" fontId="79" fillId="6" borderId="0" xfId="25" applyFont="1" applyFill="1" applyAlignment="1">
      <alignment vertical="center"/>
    </xf>
    <xf numFmtId="0" fontId="78" fillId="10" borderId="22" xfId="25" applyFont="1" applyFill="1" applyBorder="1" applyAlignment="1">
      <alignment horizontal="center" vertical="center" wrapText="1"/>
    </xf>
    <xf numFmtId="0" fontId="78" fillId="10" borderId="22" xfId="25" applyFont="1" applyFill="1" applyBorder="1" applyAlignment="1">
      <alignment vertical="center" wrapText="1"/>
    </xf>
    <xf numFmtId="0" fontId="78" fillId="4" borderId="22" xfId="25" applyFont="1" applyFill="1" applyBorder="1" applyAlignment="1">
      <alignment vertical="center" wrapText="1"/>
    </xf>
    <xf numFmtId="0" fontId="78" fillId="10" borderId="23" xfId="25" applyFont="1" applyFill="1" applyBorder="1" applyAlignment="1">
      <alignment horizontal="center" vertical="center" wrapText="1"/>
    </xf>
    <xf numFmtId="0" fontId="78" fillId="10" borderId="23" xfId="25" applyFont="1" applyFill="1" applyBorder="1" applyAlignment="1">
      <alignment vertical="center" wrapText="1"/>
    </xf>
    <xf numFmtId="0" fontId="78" fillId="4" borderId="23" xfId="25" applyFont="1" applyFill="1" applyBorder="1" applyAlignment="1">
      <alignment vertical="center" wrapText="1"/>
    </xf>
    <xf numFmtId="0" fontId="78" fillId="10" borderId="21" xfId="25" applyFont="1" applyFill="1" applyBorder="1" applyAlignment="1">
      <alignment horizontal="center" vertical="center" wrapText="1"/>
    </xf>
    <xf numFmtId="0" fontId="78" fillId="10" borderId="21" xfId="25" applyFont="1" applyFill="1" applyBorder="1" applyAlignment="1">
      <alignment vertical="center" wrapText="1"/>
    </xf>
    <xf numFmtId="0" fontId="78" fillId="10" borderId="0" xfId="25" applyFont="1" applyFill="1" applyAlignment="1">
      <alignment horizontal="center" vertical="center" wrapText="1"/>
    </xf>
    <xf numFmtId="0" fontId="78" fillId="10" borderId="0" xfId="25" applyFont="1" applyFill="1" applyAlignment="1">
      <alignment horizontal="left" vertical="center" wrapText="1" indent="1"/>
    </xf>
    <xf numFmtId="0" fontId="78" fillId="10" borderId="0" xfId="25" applyFont="1" applyFill="1" applyAlignment="1">
      <alignment vertical="center" wrapText="1"/>
    </xf>
    <xf numFmtId="0" fontId="78" fillId="10" borderId="22" xfId="25" applyFont="1" applyFill="1" applyBorder="1" applyAlignment="1">
      <alignment horizontal="left" vertical="center" wrapText="1" indent="1"/>
    </xf>
    <xf numFmtId="0" fontId="74" fillId="4" borderId="0" xfId="25" applyFont="1" applyFill="1" applyAlignment="1">
      <alignment horizontal="left"/>
    </xf>
    <xf numFmtId="0" fontId="80" fillId="4" borderId="0" xfId="25" applyFont="1" applyFill="1" applyAlignment="1">
      <alignment vertical="center" wrapText="1"/>
    </xf>
    <xf numFmtId="3" fontId="75" fillId="10" borderId="44" xfId="25" applyNumberFormat="1" applyFont="1" applyFill="1" applyBorder="1" applyAlignment="1">
      <alignment vertical="center" wrapText="1"/>
    </xf>
    <xf numFmtId="0" fontId="20" fillId="4" borderId="0" xfId="25" applyFont="1" applyFill="1"/>
    <xf numFmtId="0" fontId="22" fillId="4" borderId="0" xfId="25" applyFont="1" applyFill="1" applyAlignment="1">
      <alignment vertical="center" wrapText="1"/>
    </xf>
    <xf numFmtId="0" fontId="77" fillId="4" borderId="0" xfId="25" applyFont="1" applyFill="1" applyAlignment="1">
      <alignment horizontal="center" vertical="center" wrapText="1"/>
    </xf>
    <xf numFmtId="0" fontId="15" fillId="6" borderId="0" xfId="25" applyFont="1" applyFill="1" applyAlignment="1">
      <alignment horizontal="center" vertical="center" wrapText="1"/>
    </xf>
    <xf numFmtId="3" fontId="20" fillId="10" borderId="22" xfId="25" applyNumberFormat="1" applyFont="1" applyFill="1" applyBorder="1" applyAlignment="1">
      <alignment vertical="center" wrapText="1"/>
    </xf>
    <xf numFmtId="3" fontId="20" fillId="10" borderId="45" xfId="25" applyNumberFormat="1" applyFont="1" applyFill="1" applyBorder="1" applyAlignment="1">
      <alignment vertical="center" wrapText="1"/>
    </xf>
    <xf numFmtId="10" fontId="20" fillId="10" borderId="45" xfId="33" applyNumberFormat="1" applyFont="1" applyFill="1" applyBorder="1" applyAlignment="1">
      <alignment vertical="center" wrapText="1"/>
    </xf>
    <xf numFmtId="0" fontId="20" fillId="10" borderId="23" xfId="25" applyFont="1" applyFill="1" applyBorder="1" applyAlignment="1">
      <alignment horizontal="left" vertical="center" wrapText="1"/>
    </xf>
    <xf numFmtId="0" fontId="20" fillId="10" borderId="23" xfId="25" applyFont="1" applyFill="1" applyBorder="1" applyAlignment="1">
      <alignment horizontal="left" vertical="center" wrapText="1" indent="1"/>
    </xf>
    <xf numFmtId="3" fontId="20" fillId="10" borderId="23" xfId="25" applyNumberFormat="1" applyFont="1" applyFill="1" applyBorder="1" applyAlignment="1">
      <alignment vertical="center" wrapText="1"/>
    </xf>
    <xf numFmtId="3" fontId="20" fillId="10" borderId="46" xfId="25" applyNumberFormat="1" applyFont="1" applyFill="1" applyBorder="1" applyAlignment="1">
      <alignment vertical="center" wrapText="1"/>
    </xf>
    <xf numFmtId="10" fontId="20" fillId="10" borderId="47" xfId="33" applyNumberFormat="1" applyFont="1" applyFill="1" applyBorder="1" applyAlignment="1">
      <alignment vertical="center" wrapText="1"/>
    </xf>
    <xf numFmtId="3" fontId="20" fillId="10" borderId="0" xfId="25" applyNumberFormat="1" applyFont="1" applyFill="1" applyAlignment="1">
      <alignment vertical="center" wrapText="1"/>
    </xf>
    <xf numFmtId="3" fontId="20" fillId="10" borderId="42" xfId="25" applyNumberFormat="1" applyFont="1" applyFill="1" applyBorder="1" applyAlignment="1">
      <alignment vertical="center" wrapText="1"/>
    </xf>
    <xf numFmtId="9" fontId="20" fillId="10" borderId="48" xfId="33" applyFont="1" applyFill="1" applyBorder="1" applyAlignment="1">
      <alignment vertical="center" wrapText="1"/>
    </xf>
    <xf numFmtId="0" fontId="20" fillId="10" borderId="23" xfId="25" applyFont="1" applyFill="1" applyBorder="1" applyAlignment="1">
      <alignment horizontal="left" vertical="center" wrapText="1" indent="3"/>
    </xf>
    <xf numFmtId="9" fontId="20" fillId="10" borderId="47" xfId="33" applyFont="1" applyFill="1" applyBorder="1" applyAlignment="1">
      <alignment vertical="center" wrapText="1"/>
    </xf>
    <xf numFmtId="0" fontId="20" fillId="10" borderId="0" xfId="25" applyFont="1" applyFill="1" applyAlignment="1">
      <alignment horizontal="left" vertical="center" wrapText="1" indent="3"/>
    </xf>
    <xf numFmtId="10" fontId="20" fillId="10" borderId="48" xfId="33" applyNumberFormat="1" applyFont="1" applyFill="1" applyBorder="1" applyAlignment="1">
      <alignment vertical="center" wrapText="1"/>
    </xf>
    <xf numFmtId="0" fontId="75" fillId="4" borderId="0" xfId="25" applyFont="1" applyFill="1" applyAlignment="1">
      <alignment vertical="center" wrapText="1"/>
    </xf>
    <xf numFmtId="0" fontId="80" fillId="4" borderId="0" xfId="25" applyFont="1" applyFill="1" applyAlignment="1">
      <alignment horizontal="left"/>
    </xf>
    <xf numFmtId="0" fontId="75" fillId="10" borderId="23" xfId="25" applyFont="1" applyFill="1" applyBorder="1" applyAlignment="1">
      <alignment horizontal="left" vertical="center" wrapText="1"/>
    </xf>
    <xf numFmtId="0" fontId="80" fillId="10" borderId="23" xfId="25" applyFont="1" applyFill="1" applyBorder="1" applyAlignment="1">
      <alignment vertical="center" wrapText="1"/>
    </xf>
    <xf numFmtId="3" fontId="75" fillId="10" borderId="23" xfId="25" applyNumberFormat="1" applyFont="1" applyFill="1" applyBorder="1" applyAlignment="1">
      <alignment vertical="center" wrapText="1"/>
    </xf>
    <xf numFmtId="0" fontId="75" fillId="10" borderId="23" xfId="25" applyFont="1" applyFill="1" applyBorder="1" applyAlignment="1">
      <alignment vertical="center" wrapText="1"/>
    </xf>
    <xf numFmtId="0" fontId="75" fillId="10" borderId="0" xfId="25" applyFont="1" applyFill="1" applyAlignment="1">
      <alignment horizontal="left" vertical="center" wrapText="1" indent="1"/>
    </xf>
    <xf numFmtId="3" fontId="75" fillId="10" borderId="0" xfId="25" applyNumberFormat="1" applyFont="1" applyFill="1" applyAlignment="1">
      <alignment vertical="center" wrapText="1"/>
    </xf>
    <xf numFmtId="0" fontId="75" fillId="10" borderId="0" xfId="25" applyFont="1" applyFill="1" applyAlignment="1">
      <alignment vertical="center" wrapText="1"/>
    </xf>
    <xf numFmtId="0" fontId="75" fillId="10" borderId="23" xfId="25" applyFont="1" applyFill="1" applyBorder="1" applyAlignment="1">
      <alignment horizontal="left" vertical="center" wrapText="1" indent="1"/>
    </xf>
    <xf numFmtId="0" fontId="80" fillId="10" borderId="0" xfId="25" applyFont="1" applyFill="1" applyAlignment="1">
      <alignment vertical="center" wrapText="1"/>
    </xf>
    <xf numFmtId="0" fontId="81" fillId="8" borderId="28" xfId="26" applyFont="1" applyFill="1" applyBorder="1" applyAlignment="1">
      <alignment vertical="center" wrapText="1"/>
    </xf>
    <xf numFmtId="0" fontId="81" fillId="8" borderId="26" xfId="26" applyFont="1" applyFill="1" applyBorder="1" applyAlignment="1">
      <alignment vertical="center"/>
    </xf>
    <xf numFmtId="0" fontId="82" fillId="6" borderId="31" xfId="25" applyFont="1" applyFill="1" applyBorder="1" applyAlignment="1">
      <alignment horizontal="center" vertical="center" wrapText="1"/>
    </xf>
    <xf numFmtId="0" fontId="82" fillId="6" borderId="29" xfId="25" applyFont="1" applyFill="1" applyBorder="1" applyAlignment="1">
      <alignment horizontal="center" vertical="center" wrapText="1"/>
    </xf>
    <xf numFmtId="0" fontId="81" fillId="6" borderId="28" xfId="25" applyFont="1" applyFill="1" applyBorder="1" applyAlignment="1">
      <alignment horizontal="center" vertical="center" wrapText="1"/>
    </xf>
    <xf numFmtId="0" fontId="81" fillId="6" borderId="0" xfId="25" applyFont="1" applyFill="1" applyAlignment="1">
      <alignment horizontal="center" vertical="center" wrapText="1"/>
    </xf>
    <xf numFmtId="0" fontId="83" fillId="17" borderId="0" xfId="0" applyFont="1" applyFill="1"/>
    <xf numFmtId="0" fontId="84" fillId="17" borderId="0" xfId="0" applyFont="1" applyFill="1" applyAlignment="1">
      <alignment horizontal="left"/>
    </xf>
    <xf numFmtId="0" fontId="85" fillId="4" borderId="0" xfId="25" applyFont="1" applyFill="1"/>
    <xf numFmtId="0" fontId="15" fillId="8" borderId="0" xfId="26" applyFont="1" applyFill="1" applyBorder="1" applyAlignment="1">
      <alignment vertical="center"/>
    </xf>
    <xf numFmtId="0" fontId="15" fillId="8" borderId="0" xfId="26" applyFont="1" applyFill="1" applyBorder="1" applyAlignment="1">
      <alignment horizontal="center" vertical="center" wrapText="1"/>
    </xf>
    <xf numFmtId="0" fontId="21" fillId="17" borderId="0" xfId="0" applyFont="1" applyFill="1"/>
    <xf numFmtId="0" fontId="9" fillId="4" borderId="0" xfId="25" applyFont="1" applyFill="1"/>
    <xf numFmtId="0" fontId="21" fillId="4" borderId="0" xfId="25" applyFont="1" applyFill="1" applyAlignment="1">
      <alignment horizontal="center"/>
    </xf>
    <xf numFmtId="0" fontId="15" fillId="8" borderId="0" xfId="26" applyFont="1" applyFill="1" applyBorder="1" applyAlignment="1">
      <alignment vertical="center" wrapText="1"/>
    </xf>
    <xf numFmtId="0" fontId="9" fillId="0" borderId="0" xfId="25" applyFont="1"/>
    <xf numFmtId="0" fontId="86" fillId="4" borderId="0" xfId="25" applyFont="1" applyFill="1"/>
    <xf numFmtId="0" fontId="3" fillId="4" borderId="0" xfId="25" applyFont="1" applyFill="1"/>
    <xf numFmtId="0" fontId="81" fillId="6" borderId="0" xfId="25" applyFont="1" applyFill="1" applyAlignment="1">
      <alignment horizontal="left" vertical="center" wrapText="1"/>
    </xf>
    <xf numFmtId="0" fontId="87" fillId="16" borderId="0" xfId="0" applyFont="1" applyFill="1"/>
    <xf numFmtId="0" fontId="64" fillId="16" borderId="0" xfId="0" applyFont="1" applyFill="1"/>
    <xf numFmtId="0" fontId="88" fillId="7" borderId="0" xfId="4" applyFont="1" applyFill="1" applyAlignment="1">
      <alignment horizontal="center" vertical="center"/>
    </xf>
    <xf numFmtId="0" fontId="21" fillId="4" borderId="55" xfId="0" applyFont="1" applyFill="1" applyBorder="1" applyAlignment="1">
      <alignment vertical="center" wrapText="1"/>
    </xf>
    <xf numFmtId="0" fontId="21" fillId="4" borderId="53" xfId="0" applyFont="1" applyFill="1" applyBorder="1" applyAlignment="1">
      <alignment vertical="center" wrapText="1"/>
    </xf>
    <xf numFmtId="0" fontId="21" fillId="4" borderId="52" xfId="0" applyFont="1" applyFill="1" applyBorder="1" applyAlignment="1">
      <alignment vertical="center" wrapText="1"/>
    </xf>
    <xf numFmtId="0" fontId="20" fillId="4" borderId="52" xfId="25" applyFont="1" applyFill="1" applyBorder="1" applyAlignment="1">
      <alignment horizontal="left" vertical="center" wrapText="1"/>
    </xf>
    <xf numFmtId="0" fontId="20" fillId="4" borderId="57" xfId="25" applyFont="1" applyFill="1" applyBorder="1" applyAlignment="1">
      <alignment horizontal="left" vertical="center" wrapText="1"/>
    </xf>
    <xf numFmtId="0" fontId="21" fillId="4" borderId="55" xfId="0" applyFont="1" applyFill="1" applyBorder="1" applyAlignment="1">
      <alignment horizontal="left" vertical="top" wrapText="1"/>
    </xf>
    <xf numFmtId="0" fontId="20" fillId="4" borderId="63" xfId="25" applyFont="1" applyFill="1" applyBorder="1" applyAlignment="1">
      <alignment horizontal="left" vertical="center" wrapText="1"/>
    </xf>
    <xf numFmtId="0" fontId="21" fillId="4" borderId="55" xfId="0" applyFont="1" applyFill="1" applyBorder="1" applyAlignment="1">
      <alignment horizontal="left" vertical="top" wrapText="1" indent="1"/>
    </xf>
    <xf numFmtId="0" fontId="20" fillId="4" borderId="64" xfId="25" applyFont="1" applyFill="1" applyBorder="1" applyAlignment="1">
      <alignment horizontal="left" vertical="center" wrapText="1"/>
    </xf>
    <xf numFmtId="0" fontId="20" fillId="4" borderId="65" xfId="25" applyFont="1" applyFill="1" applyBorder="1" applyAlignment="1">
      <alignment horizontal="left" vertical="center" wrapText="1"/>
    </xf>
    <xf numFmtId="0" fontId="20" fillId="4" borderId="59" xfId="25" applyFont="1" applyFill="1" applyBorder="1" applyAlignment="1">
      <alignment horizontal="left" vertical="center" wrapText="1"/>
    </xf>
    <xf numFmtId="3" fontId="21" fillId="4" borderId="53" xfId="0" applyNumberFormat="1" applyFont="1" applyFill="1" applyBorder="1" applyAlignment="1">
      <alignment vertical="center" wrapText="1"/>
    </xf>
    <xf numFmtId="0" fontId="20" fillId="4" borderId="56" xfId="25" applyFont="1" applyFill="1" applyBorder="1" applyAlignment="1">
      <alignment horizontal="left" vertical="center" wrapText="1"/>
    </xf>
    <xf numFmtId="0" fontId="21" fillId="4" borderId="53" xfId="0" applyFont="1" applyFill="1" applyBorder="1" applyAlignment="1">
      <alignment horizontal="center" vertical="center" wrapText="1"/>
    </xf>
    <xf numFmtId="0" fontId="21" fillId="4" borderId="61" xfId="0" applyFont="1" applyFill="1" applyBorder="1" applyAlignment="1">
      <alignment horizontal="left" vertical="top" wrapText="1" indent="1"/>
    </xf>
    <xf numFmtId="3" fontId="21" fillId="4" borderId="52" xfId="0" applyNumberFormat="1" applyFont="1" applyFill="1" applyBorder="1" applyAlignment="1">
      <alignment vertical="center" wrapText="1"/>
    </xf>
    <xf numFmtId="0" fontId="21" fillId="4" borderId="52" xfId="0" applyFont="1" applyFill="1" applyBorder="1" applyAlignment="1">
      <alignment horizontal="center" vertical="center" wrapText="1"/>
    </xf>
    <xf numFmtId="0" fontId="20" fillId="16" borderId="0" xfId="0" applyFont="1" applyFill="1"/>
    <xf numFmtId="0" fontId="15" fillId="6" borderId="52" xfId="25" applyFont="1" applyFill="1" applyBorder="1" applyAlignment="1">
      <alignment horizontal="center" vertical="center" wrapText="1"/>
    </xf>
    <xf numFmtId="0" fontId="90" fillId="4" borderId="50" xfId="0" applyFont="1" applyFill="1" applyBorder="1" applyAlignment="1">
      <alignment horizontal="center" vertical="center"/>
    </xf>
    <xf numFmtId="0" fontId="91" fillId="4" borderId="20" xfId="0" applyFont="1" applyFill="1" applyBorder="1" applyAlignment="1">
      <alignment horizontal="left" vertical="center" wrapText="1"/>
    </xf>
    <xf numFmtId="0" fontId="91" fillId="4" borderId="24" xfId="0" applyFont="1" applyFill="1" applyBorder="1" applyAlignment="1">
      <alignment horizontal="left" vertical="center" wrapText="1"/>
    </xf>
    <xf numFmtId="0" fontId="90" fillId="4" borderId="49" xfId="0" applyFont="1" applyFill="1" applyBorder="1" applyAlignment="1">
      <alignment horizontal="center" vertical="center"/>
    </xf>
    <xf numFmtId="0" fontId="43" fillId="4" borderId="0" xfId="0" applyFont="1" applyFill="1" applyAlignment="1">
      <alignment horizontal="center" vertical="center"/>
    </xf>
    <xf numFmtId="0" fontId="43" fillId="4" borderId="0" xfId="0" applyFont="1" applyFill="1"/>
    <xf numFmtId="0" fontId="43" fillId="4" borderId="0" xfId="0" applyFont="1" applyFill="1" applyAlignment="1">
      <alignment horizontal="center" vertical="center" wrapText="1"/>
    </xf>
    <xf numFmtId="0" fontId="43" fillId="4" borderId="0" xfId="0" applyFont="1" applyFill="1" applyAlignment="1">
      <alignment vertical="center" wrapText="1"/>
    </xf>
    <xf numFmtId="0" fontId="89" fillId="4" borderId="0" xfId="0" applyFont="1" applyFill="1"/>
    <xf numFmtId="0" fontId="89" fillId="4" borderId="0" xfId="0" applyFont="1" applyFill="1" applyAlignment="1">
      <alignment horizontal="center" vertical="center"/>
    </xf>
    <xf numFmtId="0" fontId="89" fillId="4" borderId="0" xfId="0" applyFont="1" applyFill="1" applyAlignment="1">
      <alignment horizontal="center" wrapText="1"/>
    </xf>
    <xf numFmtId="0" fontId="43" fillId="4" borderId="0" xfId="0" applyFont="1" applyFill="1" applyAlignment="1">
      <alignment horizontal="center" wrapText="1"/>
    </xf>
    <xf numFmtId="0" fontId="43" fillId="4" borderId="0" xfId="0" applyFont="1" applyFill="1" applyAlignment="1">
      <alignment horizontal="center"/>
    </xf>
    <xf numFmtId="0" fontId="49" fillId="6" borderId="0" xfId="0" applyFont="1" applyFill="1" applyAlignment="1">
      <alignment horizontal="center" vertical="center" wrapText="1"/>
    </xf>
    <xf numFmtId="0" fontId="0" fillId="4" borderId="0" xfId="0" applyFill="1" applyAlignment="1">
      <alignment horizontal="center" wrapText="1"/>
    </xf>
    <xf numFmtId="0" fontId="49" fillId="6" borderId="19" xfId="0" applyFont="1" applyFill="1" applyBorder="1" applyAlignment="1">
      <alignment horizontal="center" vertical="center" wrapText="1"/>
    </xf>
    <xf numFmtId="0" fontId="49" fillId="6" borderId="31" xfId="0" applyFont="1" applyFill="1" applyBorder="1" applyAlignment="1">
      <alignment horizontal="center" vertical="center" wrapText="1"/>
    </xf>
    <xf numFmtId="41" fontId="20" fillId="4" borderId="21" xfId="32" applyFont="1" applyFill="1" applyBorder="1" applyAlignment="1">
      <alignment horizontal="center" vertical="center" wrapText="1"/>
    </xf>
    <xf numFmtId="41" fontId="20" fillId="4" borderId="22" xfId="32" applyFont="1" applyFill="1" applyBorder="1" applyAlignment="1">
      <alignment horizontal="center" vertical="center" wrapText="1"/>
    </xf>
    <xf numFmtId="41" fontId="20" fillId="4" borderId="66" xfId="32" applyFont="1" applyFill="1" applyBorder="1" applyAlignment="1">
      <alignment horizontal="center" vertical="center" wrapText="1"/>
    </xf>
    <xf numFmtId="41" fontId="9" fillId="4" borderId="23" xfId="32" applyFont="1" applyFill="1" applyBorder="1"/>
    <xf numFmtId="41" fontId="9" fillId="4" borderId="0" xfId="32" applyFont="1" applyFill="1"/>
    <xf numFmtId="3" fontId="20" fillId="4" borderId="0" xfId="6" applyFont="1" applyFill="1" applyBorder="1">
      <alignment horizontal="right" vertical="center"/>
      <protection locked="0"/>
    </xf>
    <xf numFmtId="3" fontId="56" fillId="12" borderId="0" xfId="8" applyNumberFormat="1" applyFont="1" applyFill="1" applyAlignment="1">
      <alignment horizontal="right" vertical="top"/>
    </xf>
    <xf numFmtId="3" fontId="20" fillId="4" borderId="22" xfId="6" applyFont="1" applyFill="1" applyBorder="1">
      <alignment horizontal="right" vertical="center"/>
      <protection locked="0"/>
    </xf>
    <xf numFmtId="0" fontId="30" fillId="4" borderId="0" xfId="13" applyFont="1" applyFill="1" applyAlignment="1">
      <alignment vertical="center"/>
    </xf>
    <xf numFmtId="0" fontId="25" fillId="4" borderId="0" xfId="13" applyFont="1" applyFill="1" applyAlignment="1">
      <alignment vertical="center"/>
    </xf>
    <xf numFmtId="0" fontId="20" fillId="4" borderId="0" xfId="13" applyFont="1" applyFill="1" applyAlignment="1">
      <alignment vertical="center"/>
    </xf>
    <xf numFmtId="0" fontId="9" fillId="4" borderId="0" xfId="13" applyFont="1" applyFill="1" applyAlignment="1">
      <alignment vertical="center"/>
    </xf>
    <xf numFmtId="0" fontId="18" fillId="4" borderId="0" xfId="13" applyFont="1" applyFill="1" applyAlignment="1">
      <alignment horizontal="center" vertical="center"/>
    </xf>
    <xf numFmtId="0" fontId="30" fillId="4" borderId="0" xfId="13" applyFont="1" applyFill="1" applyAlignment="1">
      <alignment horizontal="center" vertical="center"/>
    </xf>
    <xf numFmtId="41" fontId="9" fillId="4" borderId="0" xfId="32" applyFont="1" applyFill="1" applyAlignment="1">
      <alignment horizontal="center" vertical="center" wrapText="1"/>
    </xf>
    <xf numFmtId="41" fontId="9" fillId="4" borderId="0" xfId="32" applyFont="1" applyFill="1" applyAlignment="1">
      <alignment vertical="center" wrapText="1"/>
    </xf>
    <xf numFmtId="41" fontId="9" fillId="4" borderId="22" xfId="32" applyFont="1" applyFill="1" applyBorder="1" applyAlignment="1">
      <alignment vertical="center" wrapText="1"/>
    </xf>
    <xf numFmtId="41" fontId="19" fillId="4" borderId="21" xfId="32" applyFont="1" applyFill="1" applyBorder="1" applyAlignment="1">
      <alignment vertical="center" wrapText="1"/>
    </xf>
    <xf numFmtId="41" fontId="19" fillId="4" borderId="0" xfId="32" applyFont="1" applyFill="1" applyAlignment="1">
      <alignment vertical="center" wrapText="1"/>
    </xf>
    <xf numFmtId="49" fontId="15" fillId="6" borderId="23" xfId="0" applyNumberFormat="1" applyFont="1" applyFill="1" applyBorder="1" applyAlignment="1">
      <alignment horizontal="center" vertical="center" wrapText="1"/>
    </xf>
    <xf numFmtId="41" fontId="56" fillId="12" borderId="0" xfId="32" applyFont="1" applyFill="1" applyAlignment="1">
      <alignment vertical="top"/>
    </xf>
    <xf numFmtId="41" fontId="19" fillId="4" borderId="23" xfId="32" applyFont="1" applyFill="1" applyBorder="1" applyAlignment="1">
      <alignment vertical="center" wrapText="1"/>
    </xf>
    <xf numFmtId="41" fontId="27" fillId="4" borderId="21" xfId="32" applyFont="1" applyFill="1" applyBorder="1" applyAlignment="1">
      <alignment vertical="center"/>
    </xf>
    <xf numFmtId="41" fontId="27" fillId="4" borderId="0" xfId="32" applyFont="1" applyFill="1" applyAlignment="1">
      <alignment vertical="center"/>
    </xf>
    <xf numFmtId="9" fontId="27" fillId="4" borderId="22" xfId="33" applyFont="1" applyFill="1" applyBorder="1" applyAlignment="1">
      <alignment vertical="center"/>
    </xf>
    <xf numFmtId="9" fontId="27" fillId="4" borderId="0" xfId="33" applyFont="1" applyFill="1" applyAlignment="1">
      <alignment vertical="center"/>
    </xf>
    <xf numFmtId="41" fontId="19" fillId="4" borderId="0" xfId="32" applyFont="1" applyFill="1" applyAlignment="1">
      <alignment vertical="top" wrapText="1"/>
    </xf>
    <xf numFmtId="41" fontId="19" fillId="4" borderId="0" xfId="32" applyFont="1" applyFill="1" applyAlignment="1">
      <alignment horizontal="center" vertical="center"/>
    </xf>
    <xf numFmtId="41" fontId="9" fillId="4" borderId="0" xfId="32" applyFont="1" applyFill="1" applyAlignment="1">
      <alignment vertical="center"/>
    </xf>
    <xf numFmtId="41" fontId="19" fillId="4" borderId="0" xfId="32" applyFont="1" applyFill="1" applyAlignment="1">
      <alignment horizontal="center" vertical="center" wrapText="1"/>
    </xf>
    <xf numFmtId="41" fontId="30" fillId="12" borderId="22" xfId="32" applyFont="1" applyFill="1" applyBorder="1" applyAlignment="1">
      <alignment vertical="top"/>
    </xf>
    <xf numFmtId="41" fontId="9" fillId="4" borderId="22" xfId="32" applyFont="1" applyFill="1" applyBorder="1" applyAlignment="1">
      <alignment horizontal="center" vertical="center" wrapText="1"/>
    </xf>
    <xf numFmtId="41" fontId="9" fillId="4" borderId="23" xfId="32" applyFont="1" applyFill="1" applyBorder="1" applyAlignment="1">
      <alignment vertical="center"/>
    </xf>
    <xf numFmtId="41" fontId="19" fillId="4" borderId="23" xfId="32" applyFont="1" applyFill="1" applyBorder="1" applyAlignment="1">
      <alignment horizontal="center" vertical="center"/>
    </xf>
    <xf numFmtId="41" fontId="19" fillId="4" borderId="0" xfId="32" quotePrefix="1" applyFont="1" applyFill="1" applyAlignment="1">
      <alignment vertical="center" wrapText="1"/>
    </xf>
    <xf numFmtId="41" fontId="19" fillId="4" borderId="0" xfId="32" quotePrefix="1" applyFont="1" applyFill="1" applyAlignment="1">
      <alignment horizontal="center" vertical="center" wrapText="1"/>
    </xf>
    <xf numFmtId="41" fontId="20" fillId="4" borderId="0" xfId="32" applyFont="1" applyFill="1" applyAlignment="1">
      <alignment vertical="center" wrapText="1"/>
    </xf>
    <xf numFmtId="41" fontId="19" fillId="4" borderId="22" xfId="32" applyFont="1" applyFill="1" applyBorder="1" applyAlignment="1">
      <alignment vertical="center" wrapText="1"/>
    </xf>
    <xf numFmtId="41" fontId="19" fillId="4" borderId="22" xfId="32" applyFont="1" applyFill="1" applyBorder="1" applyAlignment="1">
      <alignment horizontal="center" vertical="center" wrapText="1"/>
    </xf>
    <xf numFmtId="41" fontId="19" fillId="4" borderId="22" xfId="32" quotePrefix="1" applyFont="1" applyFill="1" applyBorder="1" applyAlignment="1">
      <alignment horizontal="center" vertical="center" wrapText="1"/>
    </xf>
    <xf numFmtId="9" fontId="9" fillId="4" borderId="23" xfId="33" applyFont="1" applyFill="1" applyBorder="1" applyAlignment="1">
      <alignment vertical="center"/>
    </xf>
    <xf numFmtId="0" fontId="95" fillId="0" borderId="0" xfId="25" applyFont="1" applyAlignment="1">
      <alignment vertical="center"/>
    </xf>
    <xf numFmtId="0" fontId="95" fillId="4" borderId="0" xfId="25" applyFont="1" applyFill="1" applyAlignment="1">
      <alignment horizontal="left"/>
    </xf>
    <xf numFmtId="0" fontId="43" fillId="4" borderId="0" xfId="13" applyFill="1"/>
    <xf numFmtId="0" fontId="93" fillId="4" borderId="0" xfId="13" applyFont="1" applyFill="1" applyAlignment="1">
      <alignment horizontal="left"/>
    </xf>
    <xf numFmtId="0" fontId="94" fillId="4" borderId="0" xfId="13" applyFont="1" applyFill="1"/>
    <xf numFmtId="0" fontId="95" fillId="4" borderId="0" xfId="25" applyFont="1" applyFill="1"/>
    <xf numFmtId="0" fontId="94" fillId="4" borderId="0" xfId="13" applyFont="1" applyFill="1" applyAlignment="1">
      <alignment horizontal="left"/>
    </xf>
    <xf numFmtId="0" fontId="96" fillId="4" borderId="0" xfId="13" applyFont="1" applyFill="1" applyAlignment="1">
      <alignment horizontal="center" vertical="center" wrapText="1"/>
    </xf>
    <xf numFmtId="0" fontId="96" fillId="4" borderId="0" xfId="13" applyFont="1" applyFill="1" applyAlignment="1">
      <alignment horizontal="center" vertical="center"/>
    </xf>
    <xf numFmtId="0" fontId="96" fillId="4" borderId="0" xfId="13" applyFont="1" applyFill="1" applyAlignment="1">
      <alignment horizontal="justify" vertical="center"/>
    </xf>
    <xf numFmtId="0" fontId="96" fillId="4" borderId="68" xfId="13" applyFont="1" applyFill="1" applyBorder="1" applyAlignment="1">
      <alignment horizontal="right" vertical="center" wrapText="1"/>
    </xf>
    <xf numFmtId="0" fontId="96" fillId="4" borderId="69" xfId="13" applyFont="1" applyFill="1" applyBorder="1" applyAlignment="1">
      <alignment horizontal="right" vertical="center" wrapText="1"/>
    </xf>
    <xf numFmtId="0" fontId="96" fillId="4" borderId="70" xfId="13" applyFont="1" applyFill="1" applyBorder="1" applyAlignment="1">
      <alignment horizontal="right" vertical="center" wrapText="1"/>
    </xf>
    <xf numFmtId="0" fontId="96" fillId="4" borderId="71" xfId="13" applyFont="1" applyFill="1" applyBorder="1" applyAlignment="1">
      <alignment horizontal="right" vertical="center" wrapText="1"/>
    </xf>
    <xf numFmtId="0" fontId="95" fillId="4" borderId="72" xfId="25" applyFont="1" applyFill="1" applyBorder="1" applyAlignment="1">
      <alignment horizontal="right" wrapText="1"/>
    </xf>
    <xf numFmtId="0" fontId="95" fillId="4" borderId="73" xfId="25" applyFont="1" applyFill="1" applyBorder="1" applyAlignment="1">
      <alignment horizontal="right" wrapText="1"/>
    </xf>
    <xf numFmtId="0" fontId="95" fillId="4" borderId="42" xfId="25" applyFont="1" applyFill="1" applyBorder="1" applyAlignment="1">
      <alignment horizontal="right" wrapText="1"/>
    </xf>
    <xf numFmtId="0" fontId="57" fillId="4" borderId="72" xfId="25" applyFont="1" applyFill="1" applyBorder="1" applyAlignment="1">
      <alignment horizontal="right" wrapText="1"/>
    </xf>
    <xf numFmtId="0" fontId="96" fillId="4" borderId="72" xfId="13" applyFont="1" applyFill="1" applyBorder="1" applyAlignment="1">
      <alignment horizontal="right" vertical="center" wrapText="1"/>
    </xf>
    <xf numFmtId="0" fontId="96" fillId="4" borderId="73" xfId="13" applyFont="1" applyFill="1" applyBorder="1" applyAlignment="1">
      <alignment horizontal="right" vertical="center" wrapText="1"/>
    </xf>
    <xf numFmtId="0" fontId="96" fillId="4" borderId="42" xfId="13" applyFont="1" applyFill="1" applyBorder="1" applyAlignment="1">
      <alignment horizontal="right" vertical="center" wrapText="1"/>
    </xf>
    <xf numFmtId="0" fontId="92" fillId="4" borderId="72" xfId="13" applyFont="1" applyFill="1" applyBorder="1" applyAlignment="1">
      <alignment horizontal="right" vertical="center" wrapText="1"/>
    </xf>
    <xf numFmtId="0" fontId="96" fillId="4" borderId="0" xfId="13" applyFont="1" applyFill="1" applyAlignment="1">
      <alignment horizontal="center" vertical="top"/>
    </xf>
    <xf numFmtId="0" fontId="96" fillId="4" borderId="0" xfId="13" applyFont="1" applyFill="1" applyAlignment="1">
      <alignment horizontal="justify" vertical="top"/>
    </xf>
    <xf numFmtId="0" fontId="96" fillId="4" borderId="0" xfId="13" applyFont="1" applyFill="1" applyAlignment="1">
      <alignment horizontal="justify" vertical="center" wrapText="1"/>
    </xf>
    <xf numFmtId="0" fontId="95" fillId="4" borderId="0" xfId="25" applyFont="1" applyFill="1" applyAlignment="1">
      <alignment wrapText="1"/>
    </xf>
    <xf numFmtId="0" fontId="94" fillId="4" borderId="72" xfId="25" applyFont="1" applyFill="1" applyBorder="1" applyAlignment="1">
      <alignment horizontal="right" wrapText="1"/>
    </xf>
    <xf numFmtId="0" fontId="94" fillId="4" borderId="73" xfId="25" applyFont="1" applyFill="1" applyBorder="1" applyAlignment="1">
      <alignment horizontal="right" wrapText="1"/>
    </xf>
    <xf numFmtId="0" fontId="94" fillId="4" borderId="42" xfId="25" applyFont="1" applyFill="1" applyBorder="1" applyAlignment="1">
      <alignment horizontal="right" wrapText="1"/>
    </xf>
    <xf numFmtId="167" fontId="96" fillId="4" borderId="72" xfId="27" applyNumberFormat="1" applyFont="1" applyFill="1" applyBorder="1" applyAlignment="1">
      <alignment horizontal="right" vertical="center" wrapText="1"/>
    </xf>
    <xf numFmtId="167" fontId="96" fillId="4" borderId="73" xfId="27" applyNumberFormat="1" applyFont="1" applyFill="1" applyBorder="1" applyAlignment="1">
      <alignment horizontal="right" vertical="center" wrapText="1"/>
    </xf>
    <xf numFmtId="167" fontId="96" fillId="4" borderId="42" xfId="27" applyNumberFormat="1" applyFont="1" applyFill="1" applyBorder="1" applyAlignment="1">
      <alignment horizontal="right" vertical="center" wrapText="1"/>
    </xf>
    <xf numFmtId="41" fontId="96" fillId="4" borderId="72" xfId="27" applyFont="1" applyFill="1" applyBorder="1" applyAlignment="1">
      <alignment horizontal="right" vertical="center" wrapText="1"/>
    </xf>
    <xf numFmtId="168" fontId="96" fillId="4" borderId="42" xfId="27" applyNumberFormat="1" applyFont="1" applyFill="1" applyBorder="1" applyAlignment="1">
      <alignment horizontal="right" vertical="center" wrapText="1"/>
    </xf>
    <xf numFmtId="169" fontId="96" fillId="4" borderId="72" xfId="27" applyNumberFormat="1" applyFont="1" applyFill="1" applyBorder="1" applyAlignment="1">
      <alignment horizontal="right" vertical="center" wrapText="1"/>
    </xf>
    <xf numFmtId="170" fontId="96" fillId="4" borderId="72" xfId="27" applyNumberFormat="1" applyFont="1" applyFill="1" applyBorder="1" applyAlignment="1">
      <alignment horizontal="right" vertical="center" wrapText="1"/>
    </xf>
    <xf numFmtId="171" fontId="96" fillId="4" borderId="72" xfId="27" applyNumberFormat="1" applyFont="1" applyFill="1" applyBorder="1" applyAlignment="1">
      <alignment horizontal="right" vertical="center" wrapText="1"/>
    </xf>
    <xf numFmtId="172" fontId="96" fillId="4" borderId="72" xfId="27" applyNumberFormat="1" applyFont="1" applyFill="1" applyBorder="1" applyAlignment="1">
      <alignment horizontal="right" vertical="center" wrapText="1"/>
    </xf>
    <xf numFmtId="173" fontId="96" fillId="4" borderId="72" xfId="27" applyNumberFormat="1" applyFont="1" applyFill="1" applyBorder="1" applyAlignment="1">
      <alignment horizontal="right" vertical="center" wrapText="1"/>
    </xf>
    <xf numFmtId="169" fontId="92" fillId="4" borderId="72" xfId="27" applyNumberFormat="1" applyFont="1" applyFill="1" applyBorder="1" applyAlignment="1">
      <alignment horizontal="right" vertical="center" wrapText="1"/>
    </xf>
    <xf numFmtId="171" fontId="92" fillId="4" borderId="72" xfId="27" applyNumberFormat="1" applyFont="1" applyFill="1" applyBorder="1" applyAlignment="1">
      <alignment horizontal="right" vertical="center" wrapText="1"/>
    </xf>
    <xf numFmtId="9" fontId="96" fillId="4" borderId="72" xfId="13" applyNumberFormat="1" applyFont="1" applyFill="1" applyBorder="1" applyAlignment="1">
      <alignment horizontal="right" vertical="center" wrapText="1"/>
    </xf>
    <xf numFmtId="9" fontId="96" fillId="4" borderId="73" xfId="13" applyNumberFormat="1" applyFont="1" applyFill="1" applyBorder="1" applyAlignment="1">
      <alignment horizontal="right" vertical="center" wrapText="1"/>
    </xf>
    <xf numFmtId="9" fontId="96" fillId="4" borderId="42" xfId="13" applyNumberFormat="1" applyFont="1" applyFill="1" applyBorder="1" applyAlignment="1">
      <alignment horizontal="right" vertical="center" wrapText="1"/>
    </xf>
    <xf numFmtId="174" fontId="96" fillId="4" borderId="72" xfId="13" applyNumberFormat="1" applyFont="1" applyFill="1" applyBorder="1" applyAlignment="1">
      <alignment horizontal="right" vertical="center" wrapText="1"/>
    </xf>
    <xf numFmtId="9" fontId="95" fillId="4" borderId="72" xfId="25" applyNumberFormat="1" applyFont="1" applyFill="1" applyBorder="1" applyAlignment="1">
      <alignment horizontal="right" wrapText="1"/>
    </xf>
    <xf numFmtId="9" fontId="95" fillId="4" borderId="73" xfId="25" applyNumberFormat="1" applyFont="1" applyFill="1" applyBorder="1" applyAlignment="1">
      <alignment horizontal="right" wrapText="1"/>
    </xf>
    <xf numFmtId="9" fontId="95" fillId="4" borderId="42" xfId="25" applyNumberFormat="1" applyFont="1" applyFill="1" applyBorder="1" applyAlignment="1">
      <alignment horizontal="right" wrapText="1"/>
    </xf>
    <xf numFmtId="14" fontId="96" fillId="4" borderId="42" xfId="13" applyNumberFormat="1" applyFont="1" applyFill="1" applyBorder="1" applyAlignment="1">
      <alignment horizontal="right" vertical="center" wrapText="1"/>
    </xf>
    <xf numFmtId="14" fontId="96" fillId="4" borderId="72" xfId="13" applyNumberFormat="1" applyFont="1" applyFill="1" applyBorder="1" applyAlignment="1">
      <alignment horizontal="right" vertical="center" wrapText="1"/>
    </xf>
    <xf numFmtId="14" fontId="96" fillId="4" borderId="73" xfId="13" applyNumberFormat="1" applyFont="1" applyFill="1" applyBorder="1" applyAlignment="1">
      <alignment horizontal="right" vertical="center" wrapText="1"/>
    </xf>
    <xf numFmtId="17" fontId="95" fillId="4" borderId="72" xfId="25" applyNumberFormat="1" applyFont="1" applyFill="1" applyBorder="1" applyAlignment="1">
      <alignment horizontal="right" wrapText="1"/>
    </xf>
    <xf numFmtId="17" fontId="95" fillId="4" borderId="73" xfId="25" applyNumberFormat="1" applyFont="1" applyFill="1" applyBorder="1" applyAlignment="1">
      <alignment horizontal="right" wrapText="1"/>
    </xf>
    <xf numFmtId="0" fontId="96" fillId="4" borderId="0" xfId="13" applyFont="1" applyFill="1" applyAlignment="1">
      <alignment horizontal="left" vertical="center" wrapText="1"/>
    </xf>
    <xf numFmtId="0" fontId="96" fillId="4" borderId="72" xfId="13" applyFont="1" applyFill="1" applyBorder="1" applyAlignment="1">
      <alignment horizontal="right" vertical="top" wrapText="1"/>
    </xf>
    <xf numFmtId="0" fontId="96" fillId="4" borderId="73" xfId="13" applyFont="1" applyFill="1" applyBorder="1" applyAlignment="1">
      <alignment horizontal="right" vertical="top" wrapText="1"/>
    </xf>
    <xf numFmtId="0" fontId="96" fillId="4" borderId="42" xfId="13" applyFont="1" applyFill="1" applyBorder="1" applyAlignment="1">
      <alignment horizontal="right" vertical="top" wrapText="1"/>
    </xf>
    <xf numFmtId="10" fontId="96" fillId="4" borderId="72" xfId="13" applyNumberFormat="1" applyFont="1" applyFill="1" applyBorder="1" applyAlignment="1">
      <alignment horizontal="right" vertical="center" wrapText="1"/>
    </xf>
    <xf numFmtId="10" fontId="96" fillId="4" borderId="73" xfId="13" applyNumberFormat="1" applyFont="1" applyFill="1" applyBorder="1" applyAlignment="1">
      <alignment horizontal="right" vertical="center" wrapText="1"/>
    </xf>
    <xf numFmtId="10" fontId="96" fillId="4" borderId="42" xfId="13" applyNumberFormat="1" applyFont="1" applyFill="1" applyBorder="1" applyAlignment="1">
      <alignment horizontal="right" vertical="center" wrapText="1"/>
    </xf>
    <xf numFmtId="10" fontId="92" fillId="4" borderId="72" xfId="13" applyNumberFormat="1" applyFont="1" applyFill="1" applyBorder="1" applyAlignment="1">
      <alignment horizontal="right" vertical="center" wrapText="1"/>
    </xf>
    <xf numFmtId="0" fontId="94" fillId="4" borderId="72" xfId="25" applyFont="1" applyFill="1" applyBorder="1" applyAlignment="1">
      <alignment horizontal="right" vertical="top" wrapText="1"/>
    </xf>
    <xf numFmtId="0" fontId="94" fillId="4" borderId="73" xfId="25" applyFont="1" applyFill="1" applyBorder="1" applyAlignment="1">
      <alignment horizontal="right" vertical="top" wrapText="1"/>
    </xf>
    <xf numFmtId="0" fontId="94" fillId="4" borderId="42" xfId="25" applyFont="1" applyFill="1" applyBorder="1" applyAlignment="1">
      <alignment horizontal="right" vertical="top" wrapText="1"/>
    </xf>
    <xf numFmtId="0" fontId="95" fillId="4" borderId="0" xfId="25" applyFont="1" applyFill="1" applyAlignment="1">
      <alignment vertical="top"/>
    </xf>
    <xf numFmtId="0" fontId="95" fillId="4" borderId="72" xfId="25" applyFont="1" applyFill="1" applyBorder="1" applyAlignment="1">
      <alignment horizontal="right" vertical="top" wrapText="1"/>
    </xf>
    <xf numFmtId="0" fontId="95" fillId="4" borderId="73" xfId="25" applyFont="1" applyFill="1" applyBorder="1" applyAlignment="1">
      <alignment horizontal="right" vertical="top" wrapText="1"/>
    </xf>
    <xf numFmtId="0" fontId="95" fillId="4" borderId="42" xfId="25" applyFont="1" applyFill="1" applyBorder="1" applyAlignment="1">
      <alignment horizontal="right" vertical="top" wrapText="1"/>
    </xf>
    <xf numFmtId="0" fontId="96" fillId="4" borderId="0" xfId="13" applyFont="1" applyFill="1" applyAlignment="1">
      <alignment horizontal="left" vertical="top"/>
    </xf>
    <xf numFmtId="0" fontId="96" fillId="4" borderId="0" xfId="13" applyFont="1" applyFill="1" applyAlignment="1">
      <alignment horizontal="left" vertical="top" wrapText="1"/>
    </xf>
    <xf numFmtId="49" fontId="94" fillId="4" borderId="74" xfId="25" applyNumberFormat="1" applyFont="1" applyFill="1" applyBorder="1" applyAlignment="1">
      <alignment horizontal="right" vertical="top" wrapText="1" shrinkToFit="1"/>
    </xf>
    <xf numFmtId="49" fontId="94" fillId="4" borderId="75" xfId="25" applyNumberFormat="1" applyFont="1" applyFill="1" applyBorder="1" applyAlignment="1">
      <alignment horizontal="right" vertical="top" wrapText="1" shrinkToFit="1"/>
    </xf>
    <xf numFmtId="49" fontId="94" fillId="4" borderId="73" xfId="25" applyNumberFormat="1" applyFont="1" applyFill="1" applyBorder="1" applyAlignment="1">
      <alignment horizontal="right" vertical="top" wrapText="1" shrinkToFit="1"/>
    </xf>
    <xf numFmtId="49" fontId="94" fillId="4" borderId="42" xfId="25" applyNumberFormat="1" applyFont="1" applyFill="1" applyBorder="1" applyAlignment="1">
      <alignment horizontal="right" vertical="top" wrapText="1" shrinkToFit="1"/>
    </xf>
    <xf numFmtId="49" fontId="94" fillId="4" borderId="72" xfId="25" applyNumberFormat="1" applyFont="1" applyFill="1" applyBorder="1" applyAlignment="1">
      <alignment horizontal="right" vertical="top" wrapText="1" shrinkToFit="1"/>
    </xf>
    <xf numFmtId="0" fontId="95" fillId="4" borderId="0" xfId="25" applyFont="1" applyFill="1" applyAlignment="1">
      <alignment horizontal="right" vertical="top"/>
    </xf>
    <xf numFmtId="0" fontId="98" fillId="4" borderId="72" xfId="10" applyFont="1" applyFill="1" applyBorder="1" applyAlignment="1">
      <alignment horizontal="right" vertical="top" wrapText="1"/>
    </xf>
    <xf numFmtId="0" fontId="52" fillId="4" borderId="72" xfId="10" applyFill="1" applyBorder="1" applyAlignment="1">
      <alignment horizontal="right" vertical="top" wrapText="1"/>
    </xf>
    <xf numFmtId="0" fontId="52" fillId="4" borderId="73" xfId="10" applyFill="1" applyBorder="1" applyAlignment="1">
      <alignment horizontal="right" vertical="top" wrapText="1"/>
    </xf>
    <xf numFmtId="0" fontId="52" fillId="4" borderId="42" xfId="10" applyFill="1" applyBorder="1" applyAlignment="1">
      <alignment horizontal="right" vertical="top" wrapText="1"/>
    </xf>
    <xf numFmtId="0" fontId="12" fillId="4" borderId="72" xfId="3" applyFill="1" applyBorder="1" applyAlignment="1">
      <alignment horizontal="right" vertical="top" wrapText="1"/>
    </xf>
    <xf numFmtId="0" fontId="94" fillId="4" borderId="0" xfId="13" applyFont="1" applyFill="1" applyAlignment="1">
      <alignment horizontal="left" vertical="center"/>
    </xf>
    <xf numFmtId="0" fontId="99" fillId="4" borderId="0" xfId="13" applyFont="1" applyFill="1" applyAlignment="1">
      <alignment horizontal="left" vertical="center"/>
    </xf>
    <xf numFmtId="0" fontId="3" fillId="4" borderId="0" xfId="13" applyFont="1" applyFill="1" applyAlignment="1">
      <alignment horizontal="left" vertical="center"/>
    </xf>
    <xf numFmtId="0" fontId="43" fillId="4" borderId="0" xfId="25" applyFill="1" applyAlignment="1">
      <alignment horizontal="left"/>
    </xf>
    <xf numFmtId="0" fontId="97" fillId="8" borderId="67" xfId="1" applyFont="1" applyFill="1" applyBorder="1" applyAlignment="1">
      <alignment vertical="center" wrapText="1"/>
    </xf>
    <xf numFmtId="0" fontId="95" fillId="4" borderId="0" xfId="25" applyFont="1" applyFill="1" applyAlignment="1">
      <alignment vertical="center"/>
    </xf>
    <xf numFmtId="0" fontId="9" fillId="4" borderId="0" xfId="0" applyFont="1" applyFill="1" applyAlignment="1">
      <alignment horizontal="left"/>
    </xf>
    <xf numFmtId="0" fontId="49" fillId="6" borderId="0" xfId="0" applyFont="1" applyFill="1" applyAlignment="1">
      <alignment horizontal="center" wrapText="1"/>
    </xf>
    <xf numFmtId="0" fontId="9" fillId="4" borderId="40" xfId="0" applyFont="1" applyFill="1" applyBorder="1" applyAlignment="1">
      <alignment horizontal="center"/>
    </xf>
    <xf numFmtId="41" fontId="9" fillId="4" borderId="40" xfId="32" applyFont="1" applyFill="1" applyBorder="1"/>
    <xf numFmtId="0" fontId="19" fillId="4" borderId="40" xfId="0" applyFont="1" applyFill="1" applyBorder="1" applyAlignment="1">
      <alignment horizontal="left"/>
    </xf>
    <xf numFmtId="41" fontId="9" fillId="4" borderId="3" xfId="32" applyFont="1" applyFill="1" applyBorder="1" applyAlignment="1">
      <alignment vertical="center" wrapText="1"/>
    </xf>
    <xf numFmtId="41" fontId="41" fillId="4" borderId="4" xfId="0" applyNumberFormat="1" applyFont="1" applyFill="1" applyBorder="1" applyAlignment="1">
      <alignment horizontal="center" vertical="center" wrapText="1"/>
    </xf>
    <xf numFmtId="41" fontId="41" fillId="4" borderId="0" xfId="0" applyNumberFormat="1" applyFont="1" applyFill="1" applyAlignment="1">
      <alignment horizontal="center" vertical="center" wrapText="1"/>
    </xf>
    <xf numFmtId="41" fontId="21" fillId="4" borderId="0" xfId="32" applyFont="1" applyFill="1" applyAlignment="1">
      <alignment horizontal="center" vertical="center" wrapText="1"/>
    </xf>
    <xf numFmtId="41" fontId="21" fillId="4" borderId="4" xfId="32" applyFont="1" applyFill="1" applyBorder="1" applyAlignment="1">
      <alignment horizontal="center" vertical="center" wrapText="1"/>
    </xf>
    <xf numFmtId="41" fontId="21" fillId="4" borderId="3" xfId="32" applyFont="1" applyFill="1" applyBorder="1" applyAlignment="1">
      <alignment horizontal="center" vertical="center" wrapText="1"/>
    </xf>
    <xf numFmtId="41" fontId="27" fillId="4" borderId="4" xfId="32" applyFont="1" applyFill="1" applyBorder="1" applyAlignment="1">
      <alignment horizontal="center" vertical="center" wrapText="1"/>
    </xf>
    <xf numFmtId="41" fontId="27" fillId="4" borderId="5" xfId="32" applyFont="1" applyFill="1" applyBorder="1" applyAlignment="1">
      <alignment horizontal="center" vertical="center" wrapText="1"/>
    </xf>
    <xf numFmtId="41" fontId="0" fillId="4" borderId="0" xfId="32" applyFont="1" applyFill="1"/>
    <xf numFmtId="41" fontId="19" fillId="4" borderId="5" xfId="32" applyFont="1" applyFill="1" applyBorder="1"/>
    <xf numFmtId="165" fontId="21" fillId="4" borderId="0" xfId="33" applyNumberFormat="1" applyFont="1" applyFill="1" applyAlignment="1">
      <alignment horizontal="center" vertical="center" wrapText="1"/>
    </xf>
    <xf numFmtId="165" fontId="9" fillId="4" borderId="0" xfId="33" applyNumberFormat="1" applyFont="1" applyFill="1" applyAlignment="1">
      <alignment wrapText="1"/>
    </xf>
    <xf numFmtId="165" fontId="21" fillId="4" borderId="0" xfId="0" applyNumberFormat="1" applyFont="1" applyFill="1" applyAlignment="1">
      <alignment horizontal="center" vertical="center" wrapText="1"/>
    </xf>
    <xf numFmtId="41" fontId="21" fillId="4" borderId="0" xfId="0" applyNumberFormat="1" applyFont="1" applyFill="1" applyAlignment="1">
      <alignment horizontal="center" vertical="center" wrapText="1"/>
    </xf>
    <xf numFmtId="3" fontId="21" fillId="4" borderId="0" xfId="0" applyNumberFormat="1" applyFont="1" applyFill="1" applyAlignment="1">
      <alignment horizontal="center" vertical="center" wrapText="1"/>
    </xf>
    <xf numFmtId="9" fontId="21" fillId="4" borderId="0" xfId="0" applyNumberFormat="1" applyFont="1" applyFill="1" applyAlignment="1">
      <alignment horizontal="center" vertical="center" wrapText="1"/>
    </xf>
    <xf numFmtId="0" fontId="20" fillId="4" borderId="0" xfId="8" applyFont="1" applyFill="1" applyAlignment="1">
      <alignment horizontal="center" vertical="center" wrapText="1"/>
    </xf>
    <xf numFmtId="41" fontId="20" fillId="4" borderId="0" xfId="0" applyNumberFormat="1" applyFont="1" applyFill="1" applyAlignment="1">
      <alignment vertical="center"/>
    </xf>
    <xf numFmtId="41" fontId="20" fillId="4" borderId="3" xfId="0" applyNumberFormat="1" applyFont="1" applyFill="1" applyBorder="1" applyAlignment="1">
      <alignment vertical="center"/>
    </xf>
    <xf numFmtId="0" fontId="20" fillId="4" borderId="0" xfId="8" applyFont="1" applyFill="1" applyAlignment="1">
      <alignment vertical="center" wrapText="1"/>
    </xf>
    <xf numFmtId="0" fontId="20" fillId="4" borderId="3" xfId="8" applyFont="1" applyFill="1" applyBorder="1" applyAlignment="1">
      <alignment horizontal="center" vertical="center" wrapText="1"/>
    </xf>
    <xf numFmtId="41" fontId="22" fillId="4" borderId="0" xfId="0" applyNumberFormat="1" applyFont="1" applyFill="1" applyAlignment="1">
      <alignment vertical="center"/>
    </xf>
    <xf numFmtId="41" fontId="22" fillId="4" borderId="4" xfId="0" applyNumberFormat="1" applyFont="1" applyFill="1" applyBorder="1" applyAlignment="1">
      <alignment vertical="center"/>
    </xf>
    <xf numFmtId="41" fontId="22" fillId="4" borderId="5" xfId="0" applyNumberFormat="1" applyFont="1" applyFill="1" applyBorder="1" applyAlignment="1">
      <alignment vertical="center"/>
    </xf>
    <xf numFmtId="41" fontId="22" fillId="4" borderId="5" xfId="8" applyNumberFormat="1" applyFont="1" applyFill="1" applyBorder="1" applyAlignment="1">
      <alignment vertical="center"/>
    </xf>
    <xf numFmtId="41" fontId="22" fillId="4" borderId="0" xfId="8" applyNumberFormat="1" applyFont="1" applyFill="1" applyAlignment="1">
      <alignment vertical="center"/>
    </xf>
    <xf numFmtId="41" fontId="22" fillId="4" borderId="0" xfId="32" applyFont="1" applyFill="1" applyAlignment="1">
      <alignment vertical="center"/>
    </xf>
    <xf numFmtId="165" fontId="20" fillId="4" borderId="0" xfId="33" applyNumberFormat="1" applyFont="1" applyFill="1" applyAlignment="1">
      <alignment vertical="center"/>
    </xf>
    <xf numFmtId="165" fontId="20" fillId="4" borderId="0" xfId="8" applyNumberFormat="1" applyFont="1" applyFill="1" applyAlignment="1">
      <alignment vertical="center"/>
    </xf>
    <xf numFmtId="165" fontId="20" fillId="4" borderId="3" xfId="8" applyNumberFormat="1" applyFont="1" applyFill="1" applyBorder="1" applyAlignment="1">
      <alignment vertical="center"/>
    </xf>
    <xf numFmtId="41" fontId="9" fillId="4" borderId="0" xfId="0" applyNumberFormat="1" applyFont="1" applyFill="1" applyAlignment="1">
      <alignment wrapText="1"/>
    </xf>
    <xf numFmtId="41" fontId="9" fillId="4" borderId="3" xfId="0" applyNumberFormat="1" applyFont="1" applyFill="1" applyBorder="1" applyAlignment="1">
      <alignment wrapText="1"/>
    </xf>
    <xf numFmtId="9" fontId="9" fillId="4" borderId="0" xfId="0" applyNumberFormat="1" applyFont="1" applyFill="1" applyAlignment="1">
      <alignment wrapText="1"/>
    </xf>
    <xf numFmtId="9" fontId="9" fillId="4" borderId="3" xfId="0" applyNumberFormat="1" applyFont="1" applyFill="1" applyBorder="1" applyAlignment="1">
      <alignment wrapText="1"/>
    </xf>
    <xf numFmtId="41" fontId="19" fillId="4" borderId="5" xfId="0" applyNumberFormat="1" applyFont="1" applyFill="1" applyBorder="1" applyAlignment="1">
      <alignment wrapText="1"/>
    </xf>
    <xf numFmtId="165" fontId="19" fillId="4" borderId="5" xfId="33" applyNumberFormat="1" applyFont="1" applyFill="1" applyBorder="1" applyAlignment="1">
      <alignment wrapText="1"/>
    </xf>
    <xf numFmtId="175" fontId="9" fillId="4" borderId="0" xfId="0" applyNumberFormat="1" applyFont="1" applyFill="1" applyAlignment="1">
      <alignment wrapText="1"/>
    </xf>
    <xf numFmtId="176" fontId="9" fillId="4" borderId="0" xfId="0" applyNumberFormat="1" applyFont="1" applyFill="1" applyAlignment="1">
      <alignment wrapText="1"/>
    </xf>
    <xf numFmtId="41" fontId="9" fillId="4" borderId="0" xfId="32" applyFont="1" applyFill="1" applyAlignment="1">
      <alignment wrapText="1"/>
    </xf>
    <xf numFmtId="41" fontId="19" fillId="4" borderId="4" xfId="0" applyNumberFormat="1" applyFont="1" applyFill="1" applyBorder="1" applyAlignment="1">
      <alignment wrapText="1"/>
    </xf>
    <xf numFmtId="41" fontId="9" fillId="4" borderId="0" xfId="0" applyNumberFormat="1" applyFont="1" applyFill="1" applyAlignment="1">
      <alignment vertical="center" wrapText="1"/>
    </xf>
    <xf numFmtId="9" fontId="9" fillId="4" borderId="0" xfId="0" applyNumberFormat="1" applyFont="1" applyFill="1" applyAlignment="1">
      <alignment vertical="center" wrapText="1"/>
    </xf>
    <xf numFmtId="41" fontId="19" fillId="4" borderId="76" xfId="36" applyNumberFormat="1" applyFont="1" applyFill="1" applyBorder="1" applyAlignment="1">
      <alignment vertical="center" wrapText="1"/>
    </xf>
    <xf numFmtId="41" fontId="20" fillId="4" borderId="0" xfId="0" applyNumberFormat="1" applyFont="1" applyFill="1" applyAlignment="1">
      <alignment horizontal="center" vertical="center" wrapText="1"/>
    </xf>
    <xf numFmtId="41" fontId="9" fillId="4" borderId="21" xfId="0" applyNumberFormat="1" applyFont="1" applyFill="1" applyBorder="1" applyAlignment="1">
      <alignment vertical="center" wrapText="1"/>
    </xf>
    <xf numFmtId="41" fontId="9" fillId="4" borderId="22" xfId="0" applyNumberFormat="1" applyFont="1" applyFill="1" applyBorder="1" applyAlignment="1">
      <alignment vertical="center" wrapText="1"/>
    </xf>
    <xf numFmtId="41" fontId="20" fillId="4" borderId="0" xfId="0" applyNumberFormat="1" applyFont="1" applyFill="1" applyAlignment="1">
      <alignment vertical="center" wrapText="1"/>
    </xf>
    <xf numFmtId="41" fontId="20" fillId="4" borderId="22" xfId="0" applyNumberFormat="1" applyFont="1" applyFill="1" applyBorder="1" applyAlignment="1">
      <alignment vertical="center" wrapText="1"/>
    </xf>
    <xf numFmtId="41" fontId="19" fillId="4" borderId="23" xfId="8" applyNumberFormat="1" applyFont="1" applyFill="1" applyBorder="1" applyAlignment="1">
      <alignment vertical="center" wrapText="1"/>
    </xf>
    <xf numFmtId="41" fontId="19" fillId="4" borderId="23" xfId="0" applyNumberFormat="1" applyFont="1" applyFill="1" applyBorder="1" applyAlignment="1">
      <alignment vertical="center" wrapText="1"/>
    </xf>
    <xf numFmtId="41" fontId="22" fillId="4" borderId="23" xfId="0" applyNumberFormat="1" applyFont="1" applyFill="1" applyBorder="1" applyAlignment="1">
      <alignment vertical="center" wrapText="1"/>
    </xf>
    <xf numFmtId="41" fontId="9" fillId="4" borderId="21" xfId="0" applyNumberFormat="1" applyFont="1" applyFill="1" applyBorder="1" applyAlignment="1">
      <alignment horizontal="center" vertical="center" wrapText="1"/>
    </xf>
    <xf numFmtId="41" fontId="9" fillId="4" borderId="0" xfId="0" applyNumberFormat="1" applyFont="1" applyFill="1" applyAlignment="1">
      <alignment horizontal="center" vertical="center" wrapText="1"/>
    </xf>
    <xf numFmtId="41" fontId="9" fillId="4" borderId="22" xfId="0" applyNumberFormat="1" applyFont="1" applyFill="1" applyBorder="1" applyAlignment="1">
      <alignment horizontal="center" vertical="center" wrapText="1"/>
    </xf>
    <xf numFmtId="3" fontId="21" fillId="4" borderId="3" xfId="0" applyNumberFormat="1" applyFont="1" applyFill="1" applyBorder="1" applyAlignment="1">
      <alignment horizontal="center" vertical="center" wrapText="1"/>
    </xf>
    <xf numFmtId="41" fontId="20" fillId="4" borderId="0" xfId="32" applyFont="1" applyFill="1" applyAlignment="1">
      <alignment wrapText="1"/>
    </xf>
    <xf numFmtId="41" fontId="20" fillId="4" borderId="3" xfId="32" applyFont="1" applyFill="1" applyBorder="1" applyAlignment="1">
      <alignment wrapText="1"/>
    </xf>
    <xf numFmtId="0" fontId="9" fillId="4" borderId="22" xfId="34" applyFont="1" applyFill="1" applyBorder="1" applyAlignment="1">
      <alignment horizontal="center" vertical="center"/>
    </xf>
    <xf numFmtId="41" fontId="9" fillId="4" borderId="0" xfId="32" applyFont="1" applyFill="1" applyAlignment="1">
      <alignment horizontal="left" vertical="center" wrapText="1" indent="1"/>
    </xf>
    <xf numFmtId="41" fontId="21" fillId="4" borderId="0" xfId="32" applyFont="1" applyFill="1" applyAlignment="1">
      <alignment vertical="center" wrapText="1"/>
    </xf>
    <xf numFmtId="41" fontId="21" fillId="4" borderId="21" xfId="32" applyFont="1" applyFill="1" applyBorder="1" applyAlignment="1">
      <alignment vertical="center" wrapText="1"/>
    </xf>
    <xf numFmtId="41" fontId="21" fillId="4" borderId="0" xfId="32" applyFont="1" applyFill="1" applyAlignment="1">
      <alignment vertical="center"/>
    </xf>
    <xf numFmtId="41" fontId="21" fillId="4" borderId="21" xfId="32" applyFont="1" applyFill="1" applyBorder="1" applyAlignment="1">
      <alignment vertical="center"/>
    </xf>
    <xf numFmtId="41" fontId="21" fillId="4" borderId="22" xfId="32" applyFont="1" applyFill="1" applyBorder="1" applyAlignment="1">
      <alignment vertical="center" wrapText="1"/>
    </xf>
    <xf numFmtId="41" fontId="21" fillId="4" borderId="22" xfId="32" applyFont="1" applyFill="1" applyBorder="1" applyAlignment="1">
      <alignment vertical="center"/>
    </xf>
    <xf numFmtId="41" fontId="27" fillId="4" borderId="23" xfId="32" applyFont="1" applyFill="1" applyBorder="1" applyAlignment="1">
      <alignment vertical="center" wrapText="1"/>
    </xf>
    <xf numFmtId="41" fontId="27" fillId="4" borderId="23" xfId="32" applyFont="1" applyFill="1" applyBorder="1" applyAlignment="1">
      <alignment vertical="center"/>
    </xf>
    <xf numFmtId="41" fontId="0" fillId="4" borderId="22" xfId="32" applyFont="1" applyFill="1" applyBorder="1"/>
    <xf numFmtId="41" fontId="27" fillId="4" borderId="0" xfId="32" applyFont="1" applyFill="1" applyAlignment="1">
      <alignment vertical="center" wrapText="1"/>
    </xf>
    <xf numFmtId="41" fontId="27" fillId="4" borderId="21" xfId="32" applyFont="1" applyFill="1" applyBorder="1" applyAlignment="1">
      <alignment vertical="center" wrapText="1"/>
    </xf>
    <xf numFmtId="41" fontId="19" fillId="4" borderId="5" xfId="32" applyFont="1" applyFill="1" applyBorder="1" applyAlignment="1">
      <alignment vertical="center" wrapText="1"/>
    </xf>
    <xf numFmtId="41" fontId="19" fillId="4" borderId="5" xfId="0" applyNumberFormat="1" applyFont="1" applyFill="1" applyBorder="1" applyAlignment="1">
      <alignment vertical="center" wrapText="1"/>
    </xf>
    <xf numFmtId="41" fontId="19" fillId="4" borderId="4" xfId="32" applyFont="1" applyFill="1" applyBorder="1" applyAlignment="1">
      <alignment vertical="center" wrapText="1"/>
    </xf>
    <xf numFmtId="41" fontId="0" fillId="4" borderId="0" xfId="0" applyNumberFormat="1" applyFill="1"/>
    <xf numFmtId="41" fontId="20" fillId="4" borderId="0" xfId="0" quotePrefix="1" applyNumberFormat="1" applyFont="1" applyFill="1"/>
    <xf numFmtId="41" fontId="9" fillId="4" borderId="0" xfId="0" quotePrefix="1" applyNumberFormat="1" applyFont="1" applyFill="1" applyAlignment="1">
      <alignment wrapText="1"/>
    </xf>
    <xf numFmtId="41" fontId="35" fillId="4" borderId="0" xfId="0" quotePrefix="1" applyNumberFormat="1" applyFont="1" applyFill="1" applyAlignment="1">
      <alignment wrapText="1"/>
    </xf>
    <xf numFmtId="41" fontId="20" fillId="4" borderId="0" xfId="0" quotePrefix="1" applyNumberFormat="1" applyFont="1" applyFill="1" applyAlignment="1">
      <alignment wrapText="1"/>
    </xf>
    <xf numFmtId="41" fontId="9" fillId="4" borderId="0" xfId="0" applyNumberFormat="1" applyFont="1" applyFill="1"/>
    <xf numFmtId="41" fontId="9" fillId="4" borderId="0" xfId="0" quotePrefix="1" applyNumberFormat="1" applyFont="1" applyFill="1"/>
    <xf numFmtId="41" fontId="9" fillId="4" borderId="3" xfId="0" quotePrefix="1" applyNumberFormat="1" applyFont="1" applyFill="1" applyBorder="1" applyAlignment="1">
      <alignment wrapText="1"/>
    </xf>
    <xf numFmtId="41" fontId="19" fillId="4" borderId="5" xfId="0" quotePrefix="1" applyNumberFormat="1" applyFont="1" applyFill="1" applyBorder="1"/>
    <xf numFmtId="3" fontId="20" fillId="4" borderId="0" xfId="0" quotePrefix="1" applyNumberFormat="1" applyFont="1" applyFill="1"/>
    <xf numFmtId="41" fontId="20" fillId="4" borderId="3" xfId="0" quotePrefix="1" applyNumberFormat="1" applyFont="1" applyFill="1" applyBorder="1"/>
    <xf numFmtId="41" fontId="20" fillId="4" borderId="3" xfId="32" quotePrefix="1" applyFont="1" applyFill="1" applyBorder="1"/>
    <xf numFmtId="41" fontId="22" fillId="4" borderId="5" xfId="8" quotePrefix="1" applyNumberFormat="1" applyFont="1" applyFill="1" applyBorder="1" applyAlignment="1">
      <alignment wrapText="1"/>
    </xf>
    <xf numFmtId="41" fontId="20" fillId="4" borderId="0" xfId="32" quotePrefix="1" applyFont="1" applyFill="1"/>
    <xf numFmtId="3" fontId="20" fillId="4" borderId="0" xfId="0" quotePrefix="1" applyNumberFormat="1" applyFont="1" applyFill="1" applyAlignment="1">
      <alignment wrapText="1"/>
    </xf>
    <xf numFmtId="3" fontId="22" fillId="4" borderId="5" xfId="8" quotePrefix="1" applyNumberFormat="1" applyFont="1" applyFill="1" applyBorder="1" applyAlignment="1">
      <alignment wrapText="1"/>
    </xf>
    <xf numFmtId="41" fontId="22" fillId="4" borderId="5" xfId="0" quotePrefix="1" applyNumberFormat="1" applyFont="1" applyFill="1" applyBorder="1" applyAlignment="1">
      <alignment wrapText="1"/>
    </xf>
    <xf numFmtId="41" fontId="22" fillId="4" borderId="5" xfId="0" applyNumberFormat="1" applyFont="1" applyFill="1" applyBorder="1" applyAlignment="1">
      <alignment horizontal="justify" vertical="top"/>
    </xf>
    <xf numFmtId="41" fontId="22" fillId="4" borderId="3" xfId="0" quotePrefix="1" applyNumberFormat="1" applyFont="1" applyFill="1" applyBorder="1" applyAlignment="1">
      <alignment wrapText="1"/>
    </xf>
    <xf numFmtId="41" fontId="22" fillId="4" borderId="3" xfId="0" quotePrefix="1" applyNumberFormat="1" applyFont="1" applyFill="1" applyBorder="1"/>
    <xf numFmtId="165" fontId="20" fillId="4" borderId="0" xfId="0" quotePrefix="1" applyNumberFormat="1" applyFont="1" applyFill="1"/>
    <xf numFmtId="165" fontId="20" fillId="4" borderId="3" xfId="0" quotePrefix="1" applyNumberFormat="1" applyFont="1" applyFill="1" applyBorder="1"/>
    <xf numFmtId="165" fontId="20" fillId="4" borderId="0" xfId="33" quotePrefix="1" applyNumberFormat="1" applyFont="1" applyFill="1" applyAlignment="1">
      <alignment wrapText="1"/>
    </xf>
    <xf numFmtId="165" fontId="20" fillId="4" borderId="0" xfId="33" quotePrefix="1" applyNumberFormat="1" applyFont="1" applyFill="1"/>
    <xf numFmtId="41" fontId="20" fillId="4" borderId="0" xfId="8" quotePrefix="1" applyNumberFormat="1" applyFont="1" applyFill="1" applyAlignment="1">
      <alignment wrapText="1"/>
    </xf>
    <xf numFmtId="165" fontId="20" fillId="4" borderId="0" xfId="8" quotePrefix="1" applyNumberFormat="1" applyFont="1" applyFill="1" applyAlignment="1">
      <alignment wrapText="1"/>
    </xf>
    <xf numFmtId="165" fontId="20" fillId="4" borderId="3" xfId="8" quotePrefix="1" applyNumberFormat="1" applyFont="1" applyFill="1" applyBorder="1" applyAlignment="1">
      <alignment wrapText="1"/>
    </xf>
    <xf numFmtId="165" fontId="20" fillId="4" borderId="3" xfId="33" quotePrefix="1" applyNumberFormat="1" applyFont="1" applyFill="1" applyBorder="1"/>
    <xf numFmtId="41" fontId="9" fillId="4" borderId="3" xfId="0" quotePrefix="1" applyNumberFormat="1" applyFont="1" applyFill="1" applyBorder="1"/>
    <xf numFmtId="41" fontId="9" fillId="4" borderId="0" xfId="34" applyNumberFormat="1" applyFont="1" applyFill="1" applyAlignment="1">
      <alignment horizontal="justify" vertical="center" wrapText="1"/>
    </xf>
    <xf numFmtId="41" fontId="35" fillId="4" borderId="0" xfId="34" applyNumberFormat="1" applyFont="1" applyFill="1" applyAlignment="1">
      <alignment horizontal="justify" vertical="center" wrapText="1"/>
    </xf>
    <xf numFmtId="41" fontId="9" fillId="4" borderId="22" xfId="34" applyNumberFormat="1" applyFont="1" applyFill="1" applyBorder="1" applyAlignment="1">
      <alignment horizontal="justify" vertical="center" wrapText="1"/>
    </xf>
    <xf numFmtId="3" fontId="9" fillId="4" borderId="0" xfId="0" applyNumberFormat="1" applyFont="1" applyFill="1" applyAlignment="1">
      <alignment vertical="center" wrapText="1"/>
    </xf>
    <xf numFmtId="3" fontId="9" fillId="4" borderId="3" xfId="0" applyNumberFormat="1" applyFont="1" applyFill="1" applyBorder="1" applyAlignment="1">
      <alignment vertical="center" wrapText="1"/>
    </xf>
    <xf numFmtId="3" fontId="9" fillId="4" borderId="4" xfId="0" applyNumberFormat="1" applyFont="1" applyFill="1" applyBorder="1" applyAlignment="1">
      <alignment vertical="center" wrapText="1"/>
    </xf>
    <xf numFmtId="3" fontId="9" fillId="4" borderId="5" xfId="0" applyNumberFormat="1" applyFont="1" applyFill="1" applyBorder="1" applyAlignment="1">
      <alignment vertical="center" wrapText="1"/>
    </xf>
    <xf numFmtId="3" fontId="9" fillId="4" borderId="4" xfId="0" applyNumberFormat="1" applyFont="1" applyFill="1" applyBorder="1" applyAlignment="1">
      <alignment horizontal="center" vertical="center" wrapText="1"/>
    </xf>
    <xf numFmtId="3" fontId="0" fillId="0" borderId="4" xfId="0" applyNumberFormat="1" applyBorder="1"/>
    <xf numFmtId="3" fontId="9" fillId="4" borderId="0" xfId="0" applyNumberFormat="1" applyFont="1" applyFill="1" applyAlignment="1">
      <alignment horizontal="center" vertical="center" wrapText="1"/>
    </xf>
    <xf numFmtId="3" fontId="9" fillId="9" borderId="0" xfId="0" applyNumberFormat="1" applyFont="1" applyFill="1" applyAlignment="1">
      <alignment vertical="center" wrapText="1"/>
    </xf>
    <xf numFmtId="3" fontId="9" fillId="4" borderId="3" xfId="0" applyNumberFormat="1" applyFont="1" applyFill="1" applyBorder="1" applyAlignment="1">
      <alignment horizontal="center" vertical="center" wrapText="1"/>
    </xf>
    <xf numFmtId="3" fontId="9" fillId="9" borderId="3" xfId="0" applyNumberFormat="1" applyFont="1" applyFill="1" applyBorder="1" applyAlignment="1">
      <alignment vertical="center" wrapText="1"/>
    </xf>
    <xf numFmtId="3" fontId="9" fillId="4" borderId="5" xfId="0" applyNumberFormat="1" applyFont="1" applyFill="1" applyBorder="1" applyAlignment="1">
      <alignment horizontal="center" vertical="center" wrapText="1"/>
    </xf>
    <xf numFmtId="3" fontId="21" fillId="4" borderId="0" xfId="0" applyNumberFormat="1" applyFont="1" applyFill="1" applyAlignment="1">
      <alignment vertical="center" wrapText="1"/>
    </xf>
    <xf numFmtId="177" fontId="21" fillId="4" borderId="0" xfId="0" applyNumberFormat="1" applyFont="1" applyFill="1" applyAlignment="1">
      <alignment vertical="center" wrapText="1"/>
    </xf>
    <xf numFmtId="177" fontId="21" fillId="4" borderId="0" xfId="0" applyNumberFormat="1" applyFont="1" applyFill="1" applyAlignment="1">
      <alignment horizontal="center" vertical="center" wrapText="1"/>
    </xf>
    <xf numFmtId="3" fontId="21" fillId="4" borderId="3" xfId="0" applyNumberFormat="1" applyFont="1" applyFill="1" applyBorder="1" applyAlignment="1">
      <alignment vertical="center" wrapText="1"/>
    </xf>
    <xf numFmtId="177" fontId="21" fillId="4" borderId="3" xfId="0" applyNumberFormat="1" applyFont="1" applyFill="1" applyBorder="1" applyAlignment="1">
      <alignment vertical="center" wrapText="1"/>
    </xf>
    <xf numFmtId="177" fontId="21" fillId="4" borderId="3" xfId="0" applyNumberFormat="1" applyFont="1" applyFill="1" applyBorder="1" applyAlignment="1">
      <alignment horizontal="center" vertical="center" wrapText="1"/>
    </xf>
    <xf numFmtId="3" fontId="21" fillId="4" borderId="5" xfId="0" applyNumberFormat="1" applyFont="1" applyFill="1" applyBorder="1" applyAlignment="1">
      <alignment vertical="center" wrapText="1"/>
    </xf>
    <xf numFmtId="41" fontId="21" fillId="4" borderId="0" xfId="0" applyNumberFormat="1" applyFont="1" applyFill="1" applyAlignment="1">
      <alignment vertical="center" wrapText="1"/>
    </xf>
    <xf numFmtId="41" fontId="21" fillId="4" borderId="3" xfId="0" applyNumberFormat="1" applyFont="1" applyFill="1" applyBorder="1" applyAlignment="1">
      <alignment vertical="center" wrapText="1"/>
    </xf>
    <xf numFmtId="0" fontId="22" fillId="4" borderId="0" xfId="5" applyFont="1" applyFill="1" applyAlignment="1">
      <alignment horizontal="left" vertical="center" wrapText="1"/>
    </xf>
    <xf numFmtId="0" fontId="20" fillId="4" borderId="0" xfId="5" applyFont="1" applyFill="1" applyAlignment="1">
      <alignment horizontal="left" vertical="center" wrapText="1"/>
    </xf>
    <xf numFmtId="0" fontId="20" fillId="4" borderId="3" xfId="5" applyFont="1" applyFill="1" applyBorder="1" applyAlignment="1">
      <alignment horizontal="left" vertical="center" wrapText="1"/>
    </xf>
    <xf numFmtId="0" fontId="22" fillId="4" borderId="5" xfId="5" applyFont="1" applyFill="1" applyBorder="1" applyAlignment="1">
      <alignment horizontal="left" vertical="center" wrapText="1"/>
    </xf>
    <xf numFmtId="3" fontId="20" fillId="4" borderId="0" xfId="6" applyFont="1" applyFill="1" applyBorder="1" applyAlignment="1">
      <alignment horizontal="right" vertical="center" wrapText="1"/>
      <protection locked="0"/>
    </xf>
    <xf numFmtId="3" fontId="20" fillId="4" borderId="0" xfId="6" quotePrefix="1" applyFont="1" applyFill="1" applyBorder="1" applyAlignment="1">
      <alignment horizontal="right" vertical="center" wrapText="1"/>
      <protection locked="0"/>
    </xf>
    <xf numFmtId="165" fontId="20" fillId="4" borderId="0" xfId="6" applyNumberFormat="1" applyFont="1" applyFill="1" applyBorder="1" applyAlignment="1">
      <alignment horizontal="right" vertical="center" wrapText="1"/>
      <protection locked="0"/>
    </xf>
    <xf numFmtId="10" fontId="20" fillId="4" borderId="0" xfId="6" applyNumberFormat="1" applyFont="1" applyFill="1" applyBorder="1" applyAlignment="1">
      <alignment horizontal="right" vertical="center" wrapText="1"/>
      <protection locked="0"/>
    </xf>
    <xf numFmtId="3" fontId="20" fillId="4" borderId="3" xfId="6" applyFont="1" applyFill="1" applyBorder="1" applyAlignment="1">
      <alignment horizontal="right" vertical="center" wrapText="1"/>
      <protection locked="0"/>
    </xf>
    <xf numFmtId="3" fontId="20" fillId="4" borderId="3" xfId="6" quotePrefix="1" applyFont="1" applyFill="1" applyBorder="1" applyAlignment="1">
      <alignment horizontal="right" vertical="center" wrapText="1"/>
      <protection locked="0"/>
    </xf>
    <xf numFmtId="165" fontId="20" fillId="4" borderId="3" xfId="6" applyNumberFormat="1" applyFont="1" applyFill="1" applyBorder="1" applyAlignment="1">
      <alignment horizontal="right" vertical="center" wrapText="1"/>
      <protection locked="0"/>
    </xf>
    <xf numFmtId="3" fontId="22" fillId="4" borderId="5" xfId="6" applyFont="1" applyFill="1" applyBorder="1" applyAlignment="1">
      <alignment horizontal="right" vertical="center" wrapText="1"/>
      <protection locked="0"/>
    </xf>
    <xf numFmtId="3" fontId="22" fillId="4" borderId="5" xfId="6" quotePrefix="1" applyFont="1" applyFill="1" applyBorder="1" applyAlignment="1">
      <alignment horizontal="right" vertical="center" wrapText="1"/>
      <protection locked="0"/>
    </xf>
    <xf numFmtId="9" fontId="22" fillId="4" borderId="5" xfId="6" applyNumberFormat="1" applyFont="1" applyFill="1" applyBorder="1" applyAlignment="1">
      <alignment horizontal="right" vertical="center" wrapText="1"/>
      <protection locked="0"/>
    </xf>
    <xf numFmtId="10" fontId="22" fillId="4" borderId="5" xfId="6" applyNumberFormat="1" applyFont="1" applyFill="1" applyBorder="1">
      <alignment horizontal="right" vertical="center"/>
      <protection locked="0"/>
    </xf>
    <xf numFmtId="3" fontId="20" fillId="4" borderId="3" xfId="6" applyFont="1" applyFill="1" applyBorder="1">
      <alignment horizontal="right" vertical="center"/>
      <protection locked="0"/>
    </xf>
    <xf numFmtId="0" fontId="9" fillId="4" borderId="3" xfId="0" applyFont="1" applyFill="1" applyBorder="1" applyAlignment="1">
      <alignment vertical="center"/>
    </xf>
    <xf numFmtId="0" fontId="9" fillId="4" borderId="5" xfId="0" applyFont="1" applyFill="1" applyBorder="1" applyAlignment="1">
      <alignment vertical="center"/>
    </xf>
    <xf numFmtId="0" fontId="45" fillId="4" borderId="22" xfId="0" applyFont="1" applyFill="1" applyBorder="1" applyAlignment="1">
      <alignment vertical="center"/>
    </xf>
    <xf numFmtId="0" fontId="45" fillId="4" borderId="23" xfId="0" applyFont="1" applyFill="1" applyBorder="1" applyAlignment="1">
      <alignment vertical="center"/>
    </xf>
    <xf numFmtId="0" fontId="90" fillId="4" borderId="22" xfId="0" applyFont="1" applyFill="1" applyBorder="1" applyAlignment="1">
      <alignment vertical="center" wrapText="1"/>
    </xf>
    <xf numFmtId="0" fontId="90" fillId="4" borderId="23" xfId="0" applyFont="1" applyFill="1" applyBorder="1" applyAlignment="1">
      <alignment vertical="center" wrapText="1"/>
    </xf>
    <xf numFmtId="3" fontId="30" fillId="12" borderId="40" xfId="0" applyNumberFormat="1" applyFont="1" applyFill="1" applyBorder="1" applyAlignment="1">
      <alignment vertical="top"/>
    </xf>
    <xf numFmtId="0" fontId="0" fillId="4" borderId="22" xfId="0" applyFill="1" applyBorder="1" applyAlignment="1">
      <alignment vertical="center"/>
    </xf>
    <xf numFmtId="0" fontId="0" fillId="4" borderId="23" xfId="0" applyFill="1" applyBorder="1" applyAlignment="1">
      <alignment vertical="center"/>
    </xf>
    <xf numFmtId="0" fontId="9" fillId="4" borderId="39" xfId="0" applyFont="1" applyFill="1" applyBorder="1" applyAlignment="1">
      <alignment vertical="center"/>
    </xf>
    <xf numFmtId="0" fontId="9" fillId="4" borderId="40" xfId="0" applyFont="1" applyFill="1" applyBorder="1" applyAlignment="1">
      <alignment vertical="center"/>
    </xf>
    <xf numFmtId="3" fontId="9" fillId="4" borderId="0" xfId="34" applyNumberFormat="1" applyFont="1" applyFill="1" applyAlignment="1">
      <alignment horizontal="right" vertical="center" wrapText="1"/>
    </xf>
    <xf numFmtId="41" fontId="9" fillId="4" borderId="0" xfId="32" applyFont="1" applyFill="1" applyAlignment="1">
      <alignment horizontal="right" vertical="center" wrapText="1"/>
    </xf>
    <xf numFmtId="0" fontId="9" fillId="4" borderId="0" xfId="34" applyFont="1" applyFill="1" applyAlignment="1">
      <alignment horizontal="right" vertical="center" wrapText="1"/>
    </xf>
    <xf numFmtId="1" fontId="9" fillId="4" borderId="0" xfId="34" applyNumberFormat="1" applyFont="1" applyFill="1" applyAlignment="1">
      <alignment horizontal="right" vertical="center" wrapText="1"/>
    </xf>
    <xf numFmtId="1" fontId="9" fillId="4" borderId="22" xfId="34" applyNumberFormat="1" applyFont="1" applyFill="1" applyBorder="1" applyAlignment="1">
      <alignment horizontal="right" vertical="center" wrapText="1"/>
    </xf>
    <xf numFmtId="0" fontId="0" fillId="17" borderId="0" xfId="0" applyFill="1"/>
    <xf numFmtId="0" fontId="100" fillId="4" borderId="0" xfId="0" applyFont="1" applyFill="1" applyAlignment="1">
      <alignment wrapText="1"/>
    </xf>
    <xf numFmtId="0" fontId="20" fillId="10" borderId="0" xfId="25" applyFont="1" applyFill="1" applyAlignment="1">
      <alignment vertical="center"/>
    </xf>
    <xf numFmtId="0" fontId="20" fillId="0" borderId="0" xfId="0" applyFont="1"/>
    <xf numFmtId="0" fontId="101" fillId="4" borderId="0" xfId="0" applyFont="1" applyFill="1"/>
    <xf numFmtId="0" fontId="17" fillId="4" borderId="0" xfId="0" applyFont="1" applyFill="1" applyAlignment="1">
      <alignment wrapText="1"/>
    </xf>
    <xf numFmtId="0" fontId="27" fillId="16" borderId="77" xfId="0" applyFont="1" applyFill="1" applyBorder="1"/>
    <xf numFmtId="0" fontId="21" fillId="16" borderId="77" xfId="0" applyFont="1" applyFill="1" applyBorder="1"/>
    <xf numFmtId="0" fontId="102" fillId="16" borderId="0" xfId="0" applyFont="1" applyFill="1"/>
    <xf numFmtId="0" fontId="102" fillId="16" borderId="39" xfId="0" applyFont="1" applyFill="1" applyBorder="1"/>
    <xf numFmtId="0" fontId="102" fillId="16" borderId="40" xfId="0" applyFont="1" applyFill="1" applyBorder="1" applyAlignment="1">
      <alignment horizontal="right" vertical="center"/>
    </xf>
    <xf numFmtId="0" fontId="28" fillId="16" borderId="41" xfId="0" applyFont="1" applyFill="1" applyBorder="1"/>
    <xf numFmtId="0" fontId="28" fillId="16" borderId="41" xfId="0" applyFont="1" applyFill="1" applyBorder="1" applyAlignment="1">
      <alignment horizontal="right"/>
    </xf>
    <xf numFmtId="0" fontId="28" fillId="16" borderId="0" xfId="0" applyFont="1" applyFill="1"/>
    <xf numFmtId="0" fontId="28" fillId="16" borderId="0" xfId="0" applyFont="1" applyFill="1" applyAlignment="1">
      <alignment horizontal="right"/>
    </xf>
    <xf numFmtId="0" fontId="28" fillId="16" borderId="39" xfId="0" applyFont="1" applyFill="1" applyBorder="1"/>
    <xf numFmtId="0" fontId="28" fillId="16" borderId="39" xfId="0" applyFont="1" applyFill="1" applyBorder="1" applyAlignment="1">
      <alignment horizontal="right"/>
    </xf>
    <xf numFmtId="0" fontId="28" fillId="16" borderId="41" xfId="0" applyFont="1" applyFill="1" applyBorder="1" applyAlignment="1">
      <alignment horizontal="right" vertical="center"/>
    </xf>
    <xf numFmtId="0" fontId="28" fillId="16" borderId="41" xfId="0" applyFont="1" applyFill="1" applyBorder="1" applyAlignment="1">
      <alignment vertical="center"/>
    </xf>
    <xf numFmtId="0" fontId="28" fillId="16" borderId="39" xfId="0" applyFont="1" applyFill="1" applyBorder="1" applyAlignment="1">
      <alignment horizontal="right" vertical="center"/>
    </xf>
    <xf numFmtId="0" fontId="28" fillId="16" borderId="77" xfId="0" applyFont="1" applyFill="1" applyBorder="1"/>
    <xf numFmtId="0" fontId="28" fillId="16" borderId="77" xfId="0" applyFont="1" applyFill="1" applyBorder="1" applyAlignment="1">
      <alignment horizontal="right"/>
    </xf>
    <xf numFmtId="0" fontId="21" fillId="16" borderId="0" xfId="0" applyFont="1" applyFill="1"/>
    <xf numFmtId="0" fontId="21" fillId="4" borderId="0" xfId="0" applyFont="1" applyFill="1"/>
    <xf numFmtId="1" fontId="75" fillId="10" borderId="44" xfId="25" applyNumberFormat="1" applyFont="1" applyFill="1" applyBorder="1" applyAlignment="1">
      <alignment vertical="center" wrapText="1"/>
    </xf>
    <xf numFmtId="0" fontId="20" fillId="4" borderId="21" xfId="0" applyFont="1" applyFill="1" applyBorder="1" applyAlignment="1">
      <alignment horizontal="center" vertical="center" wrapText="1"/>
    </xf>
    <xf numFmtId="0" fontId="9" fillId="4" borderId="5" xfId="0" applyFont="1" applyFill="1" applyBorder="1" applyAlignment="1">
      <alignment horizontal="left" vertical="center" wrapText="1" indent="1"/>
    </xf>
    <xf numFmtId="0" fontId="20" fillId="4" borderId="3" xfId="0" applyFont="1" applyFill="1" applyBorder="1" applyAlignment="1">
      <alignment horizontal="left" vertical="center" wrapText="1" indent="1"/>
    </xf>
    <xf numFmtId="0" fontId="7" fillId="3" borderId="0" xfId="2" applyFont="1" applyFill="1" applyBorder="1" applyAlignment="1" applyProtection="1">
      <alignment horizontal="left" vertical="center" wrapText="1"/>
    </xf>
    <xf numFmtId="0" fontId="33" fillId="6" borderId="0" xfId="0" applyFont="1" applyFill="1" applyAlignment="1">
      <alignment horizontal="center" wrapText="1"/>
    </xf>
    <xf numFmtId="0" fontId="16" fillId="7" borderId="0" xfId="4" applyFont="1" applyFill="1" applyAlignment="1">
      <alignment horizontal="center" vertical="center"/>
    </xf>
    <xf numFmtId="0" fontId="33" fillId="6" borderId="0" xfId="0" applyFont="1" applyFill="1" applyAlignment="1">
      <alignment horizontal="center" vertical="center"/>
    </xf>
    <xf numFmtId="0" fontId="33" fillId="6" borderId="3" xfId="0" applyFont="1" applyFill="1" applyBorder="1" applyAlignment="1">
      <alignment horizontal="center" vertical="center"/>
    </xf>
    <xf numFmtId="0" fontId="33" fillId="6" borderId="0" xfId="0" applyFont="1" applyFill="1" applyAlignment="1">
      <alignment horizontal="center" vertical="center" wrapText="1"/>
    </xf>
    <xf numFmtId="0" fontId="33" fillId="6" borderId="3" xfId="0" applyFont="1" applyFill="1" applyBorder="1" applyAlignment="1">
      <alignment horizontal="center" vertical="center" wrapText="1"/>
    </xf>
    <xf numFmtId="0" fontId="15" fillId="8" borderId="3" xfId="1" applyFont="1" applyFill="1" applyBorder="1" applyAlignment="1">
      <alignment horizontal="center"/>
    </xf>
    <xf numFmtId="0" fontId="17" fillId="4" borderId="4" xfId="0" applyFont="1" applyFill="1" applyBorder="1" applyAlignment="1">
      <alignment vertical="center" wrapText="1"/>
    </xf>
    <xf numFmtId="0" fontId="0" fillId="4" borderId="0" xfId="0" applyFill="1" applyAlignment="1">
      <alignment horizontal="center"/>
    </xf>
    <xf numFmtId="0" fontId="14" fillId="6" borderId="3" xfId="0" applyFont="1" applyFill="1" applyBorder="1" applyAlignment="1">
      <alignment horizontal="center" wrapText="1"/>
    </xf>
    <xf numFmtId="0" fontId="17" fillId="4" borderId="0" xfId="0" applyFont="1" applyFill="1" applyAlignment="1">
      <alignment vertical="center" wrapText="1"/>
    </xf>
    <xf numFmtId="0" fontId="14" fillId="6" borderId="3" xfId="0" applyFont="1" applyFill="1" applyBorder="1" applyAlignment="1">
      <alignment horizontal="left" wrapText="1"/>
    </xf>
    <xf numFmtId="0" fontId="14" fillId="8" borderId="0" xfId="1" applyFont="1" applyFill="1" applyBorder="1" applyAlignment="1">
      <alignment horizontal="center" wrapText="1"/>
    </xf>
    <xf numFmtId="0" fontId="15" fillId="8" borderId="2" xfId="1" applyFont="1" applyFill="1" applyBorder="1" applyAlignment="1">
      <alignment horizontal="center" vertical="center" wrapText="1"/>
    </xf>
    <xf numFmtId="0" fontId="15" fillId="6" borderId="0" xfId="0" applyFont="1" applyFill="1" applyAlignment="1">
      <alignment horizontal="left" vertical="center"/>
    </xf>
    <xf numFmtId="0" fontId="15" fillId="6" borderId="0" xfId="0" applyFont="1" applyFill="1" applyAlignment="1">
      <alignment horizontal="center" vertical="center"/>
    </xf>
    <xf numFmtId="0" fontId="15" fillId="6" borderId="3" xfId="0" applyFont="1" applyFill="1" applyBorder="1" applyAlignment="1">
      <alignment horizontal="center" vertical="center" wrapText="1"/>
    </xf>
    <xf numFmtId="0" fontId="15" fillId="8" borderId="0" xfId="1" applyFont="1" applyFill="1" applyBorder="1" applyAlignment="1">
      <alignment horizontal="left"/>
    </xf>
    <xf numFmtId="0" fontId="92" fillId="4" borderId="72" xfId="13" applyFont="1" applyFill="1" applyBorder="1" applyAlignment="1">
      <alignment horizontal="right" vertical="center" wrapText="1"/>
    </xf>
    <xf numFmtId="0" fontId="96" fillId="4" borderId="72" xfId="13" applyFont="1" applyFill="1" applyBorder="1" applyAlignment="1">
      <alignment horizontal="right" vertical="center" wrapText="1"/>
    </xf>
    <xf numFmtId="0" fontId="97" fillId="8" borderId="54" xfId="1" applyFont="1" applyFill="1" applyBorder="1" applyAlignment="1">
      <alignment horizontal="center" vertical="center" wrapText="1"/>
    </xf>
    <xf numFmtId="0" fontId="97" fillId="8" borderId="0" xfId="1" applyFont="1" applyFill="1" applyBorder="1" applyAlignment="1">
      <alignment horizontal="center" vertical="center" wrapText="1"/>
    </xf>
    <xf numFmtId="0" fontId="96" fillId="4" borderId="0" xfId="13" applyFont="1" applyFill="1" applyAlignment="1">
      <alignment horizontal="center" vertical="center"/>
    </xf>
    <xf numFmtId="0" fontId="96" fillId="4" borderId="0" xfId="13" applyFont="1" applyFill="1" applyAlignment="1">
      <alignment horizontal="left" vertical="center"/>
    </xf>
    <xf numFmtId="0" fontId="96" fillId="4" borderId="73" xfId="13" applyFont="1" applyFill="1" applyBorder="1" applyAlignment="1">
      <alignment horizontal="right" vertical="center" wrapText="1"/>
    </xf>
    <xf numFmtId="0" fontId="96" fillId="4" borderId="42" xfId="13" applyFont="1" applyFill="1" applyBorder="1" applyAlignment="1">
      <alignment horizontal="right" vertical="center" wrapText="1"/>
    </xf>
    <xf numFmtId="0" fontId="97" fillId="6" borderId="0" xfId="25" applyFont="1" applyFill="1" applyAlignment="1">
      <alignment horizontal="left" vertical="center"/>
    </xf>
    <xf numFmtId="0" fontId="96" fillId="4" borderId="0" xfId="13" applyFont="1" applyFill="1" applyAlignment="1">
      <alignment horizontal="center" vertical="top"/>
    </xf>
    <xf numFmtId="0" fontId="96" fillId="4" borderId="0" xfId="13" applyFont="1" applyFill="1" applyAlignment="1">
      <alignment horizontal="left" vertical="center" wrapText="1"/>
    </xf>
    <xf numFmtId="0" fontId="22" fillId="4" borderId="4" xfId="0" applyFont="1" applyFill="1" applyBorder="1" applyAlignment="1">
      <alignment horizontal="left" vertical="center"/>
    </xf>
    <xf numFmtId="0" fontId="20" fillId="4" borderId="0" xfId="0" applyFont="1" applyFill="1" applyAlignment="1">
      <alignment horizontal="left" vertical="center"/>
    </xf>
    <xf numFmtId="0" fontId="20" fillId="4" borderId="0" xfId="0" applyFont="1" applyFill="1" applyAlignment="1">
      <alignment horizontal="left" vertical="center" wrapText="1"/>
    </xf>
    <xf numFmtId="41" fontId="20" fillId="4" borderId="0" xfId="0" applyNumberFormat="1" applyFont="1" applyFill="1" applyAlignment="1">
      <alignment horizontal="center" vertical="center"/>
    </xf>
    <xf numFmtId="0" fontId="20" fillId="4" borderId="0" xfId="8" applyFont="1" applyFill="1" applyAlignment="1">
      <alignment horizontal="center" vertical="center" wrapText="1"/>
    </xf>
    <xf numFmtId="0" fontId="22" fillId="4" borderId="4"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7" fillId="4" borderId="0" xfId="0" applyFont="1" applyFill="1" applyAlignment="1">
      <alignment horizontal="left" vertical="center" wrapText="1"/>
    </xf>
    <xf numFmtId="0" fontId="22" fillId="4" borderId="0" xfId="0" applyFont="1" applyFill="1" applyAlignment="1">
      <alignment horizontal="left" vertical="center" wrapText="1"/>
    </xf>
    <xf numFmtId="0" fontId="19" fillId="4" borderId="0" xfId="0" applyFont="1" applyFill="1" applyAlignment="1">
      <alignment horizontal="left" vertical="center" wrapText="1"/>
    </xf>
    <xf numFmtId="0" fontId="22" fillId="4" borderId="0" xfId="0" applyFont="1" applyFill="1" applyAlignment="1">
      <alignment horizontal="left" vertical="center"/>
    </xf>
    <xf numFmtId="0" fontId="15" fillId="6" borderId="0" xfId="0" applyFont="1" applyFill="1" applyAlignment="1">
      <alignment horizontal="center"/>
    </xf>
    <xf numFmtId="0" fontId="15" fillId="8" borderId="22" xfId="1" applyFont="1" applyFill="1" applyBorder="1" applyAlignment="1">
      <alignment horizontal="left" wrapText="1"/>
    </xf>
    <xf numFmtId="0" fontId="15" fillId="8" borderId="22" xfId="1" applyFont="1" applyFill="1" applyBorder="1" applyAlignment="1">
      <alignment horizontal="center" vertical="center" wrapText="1"/>
    </xf>
    <xf numFmtId="0" fontId="15" fillId="8" borderId="0" xfId="1" applyFont="1" applyFill="1" applyBorder="1" applyAlignment="1">
      <alignment horizontal="left" vertical="center" wrapText="1"/>
    </xf>
    <xf numFmtId="0" fontId="15" fillId="8" borderId="0" xfId="1" applyFont="1" applyFill="1" applyBorder="1" applyAlignment="1">
      <alignment horizontal="left" vertical="center"/>
    </xf>
    <xf numFmtId="0" fontId="16" fillId="13" borderId="0" xfId="3" applyFont="1" applyFill="1" applyAlignment="1">
      <alignment horizontal="center" vertical="center"/>
    </xf>
    <xf numFmtId="0" fontId="9" fillId="4" borderId="0" xfId="0" applyFont="1" applyFill="1" applyAlignment="1">
      <alignment horizontal="left"/>
    </xf>
    <xf numFmtId="0" fontId="15" fillId="6" borderId="0" xfId="0" applyFont="1" applyFill="1" applyAlignment="1">
      <alignment horizontal="left" vertical="center" wrapText="1"/>
    </xf>
    <xf numFmtId="9" fontId="15" fillId="6" borderId="0" xfId="0" applyNumberFormat="1" applyFont="1" applyFill="1" applyAlignment="1">
      <alignment horizontal="center" vertical="center" wrapText="1"/>
    </xf>
    <xf numFmtId="0" fontId="15" fillId="6" borderId="0" xfId="0" applyFont="1" applyFill="1" applyAlignment="1">
      <alignment horizontal="left" wrapText="1"/>
    </xf>
    <xf numFmtId="0" fontId="15" fillId="6" borderId="3" xfId="0" applyFont="1" applyFill="1" applyBorder="1" applyAlignment="1">
      <alignment horizontal="center"/>
    </xf>
    <xf numFmtId="0" fontId="15" fillId="6" borderId="12" xfId="0" applyFont="1" applyFill="1" applyBorder="1" applyAlignment="1">
      <alignment horizontal="center" wrapText="1"/>
    </xf>
    <xf numFmtId="0" fontId="15" fillId="6" borderId="16" xfId="0" applyFont="1" applyFill="1" applyBorder="1" applyAlignment="1">
      <alignment horizontal="center" wrapText="1"/>
    </xf>
    <xf numFmtId="0" fontId="15" fillId="6" borderId="16"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17" xfId="0" applyFont="1" applyFill="1" applyBorder="1" applyAlignment="1">
      <alignment horizontal="center" wrapText="1"/>
    </xf>
    <xf numFmtId="0" fontId="15" fillId="6" borderId="10" xfId="0" applyFont="1" applyFill="1" applyBorder="1" applyAlignment="1">
      <alignment horizontal="center" wrapText="1"/>
    </xf>
    <xf numFmtId="0" fontId="15" fillId="6" borderId="0" xfId="0" applyFont="1" applyFill="1" applyAlignment="1">
      <alignment horizontal="center" wrapText="1"/>
    </xf>
    <xf numFmtId="0" fontId="15" fillId="6" borderId="12"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16" xfId="0" applyFont="1" applyFill="1" applyBorder="1" applyAlignment="1">
      <alignment vertical="center" wrapText="1"/>
    </xf>
    <xf numFmtId="0" fontId="15" fillId="6" borderId="13" xfId="0" applyFont="1" applyFill="1" applyBorder="1" applyAlignment="1">
      <alignment vertical="center" wrapText="1"/>
    </xf>
    <xf numFmtId="0" fontId="15" fillId="6" borderId="9" xfId="0" applyFont="1" applyFill="1" applyBorder="1" applyAlignment="1">
      <alignment horizontal="center" wrapText="1"/>
    </xf>
    <xf numFmtId="0" fontId="9" fillId="4" borderId="0" xfId="0" applyFont="1" applyFill="1" applyAlignment="1">
      <alignment horizontal="center" vertical="center" wrapText="1"/>
    </xf>
    <xf numFmtId="0" fontId="15" fillId="6" borderId="16" xfId="0" applyFont="1" applyFill="1" applyBorder="1" applyAlignment="1">
      <alignment horizontal="left" vertical="center" wrapText="1"/>
    </xf>
    <xf numFmtId="0" fontId="15" fillId="6" borderId="15" xfId="0" applyFont="1" applyFill="1" applyBorder="1" applyAlignment="1">
      <alignment horizontal="left" vertical="center" wrapText="1"/>
    </xf>
    <xf numFmtId="0" fontId="15" fillId="6" borderId="15" xfId="0" applyFont="1" applyFill="1" applyBorder="1" applyAlignment="1">
      <alignment horizontal="center" wrapText="1"/>
    </xf>
    <xf numFmtId="0" fontId="15" fillId="6" borderId="13" xfId="0" applyFont="1" applyFill="1" applyBorder="1" applyAlignment="1">
      <alignment horizontal="center" wrapText="1"/>
    </xf>
    <xf numFmtId="0" fontId="15" fillId="6" borderId="14" xfId="0" applyFont="1" applyFill="1" applyBorder="1" applyAlignment="1">
      <alignment horizontal="center" wrapText="1"/>
    </xf>
    <xf numFmtId="41" fontId="19" fillId="4" borderId="5" xfId="0" applyNumberFormat="1" applyFont="1" applyFill="1" applyBorder="1" applyAlignment="1">
      <alignment horizontal="center" vertical="center" wrapText="1"/>
    </xf>
    <xf numFmtId="41" fontId="9" fillId="4" borderId="0" xfId="32" applyFont="1" applyFill="1" applyAlignment="1">
      <alignment horizontal="center" vertical="center" wrapText="1"/>
    </xf>
    <xf numFmtId="41" fontId="41" fillId="4" borderId="4" xfId="0" applyNumberFormat="1" applyFont="1" applyFill="1" applyBorder="1" applyAlignment="1">
      <alignment horizontal="center" vertical="center" wrapText="1"/>
    </xf>
    <xf numFmtId="3" fontId="30" fillId="12" borderId="3" xfId="0" applyNumberFormat="1" applyFont="1" applyFill="1" applyBorder="1" applyAlignment="1">
      <alignment horizontal="center" vertical="top"/>
    </xf>
    <xf numFmtId="3" fontId="30" fillId="12" borderId="0" xfId="0" applyNumberFormat="1" applyFont="1" applyFill="1" applyAlignment="1">
      <alignment horizontal="center" vertical="top"/>
    </xf>
    <xf numFmtId="0" fontId="15" fillId="6" borderId="0" xfId="0" applyFont="1" applyFill="1"/>
    <xf numFmtId="0" fontId="9" fillId="4" borderId="0" xfId="0" applyFont="1" applyFill="1"/>
    <xf numFmtId="0" fontId="23" fillId="6" borderId="0" xfId="0" applyFont="1" applyFill="1"/>
    <xf numFmtId="0" fontId="15" fillId="6" borderId="13"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6" borderId="12"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20"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6" borderId="30"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27"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5" fillId="6" borderId="0" xfId="0" applyFont="1" applyFill="1" applyAlignment="1">
      <alignment vertical="center" wrapText="1"/>
    </xf>
    <xf numFmtId="0" fontId="15" fillId="6" borderId="19"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2" xfId="30" applyFont="1" applyFill="1" applyBorder="1" applyAlignment="1">
      <alignment horizontal="center" vertical="center" wrapText="1"/>
    </xf>
    <xf numFmtId="0" fontId="15" fillId="6" borderId="20" xfId="30" applyFont="1" applyFill="1" applyBorder="1" applyAlignment="1">
      <alignment horizontal="center" vertical="center" wrapText="1"/>
    </xf>
    <xf numFmtId="0" fontId="9" fillId="4" borderId="21" xfId="0" applyFont="1" applyFill="1" applyBorder="1" applyAlignment="1">
      <alignment horizontal="center" vertical="center" wrapText="1"/>
    </xf>
    <xf numFmtId="41" fontId="9" fillId="4" borderId="0" xfId="32" applyFont="1" applyFill="1" applyAlignment="1">
      <alignment vertical="center" wrapText="1"/>
    </xf>
    <xf numFmtId="0" fontId="16" fillId="13" borderId="0" xfId="4" applyFont="1" applyFill="1" applyAlignment="1">
      <alignment horizontal="center" vertical="center"/>
    </xf>
    <xf numFmtId="0" fontId="21" fillId="4" borderId="0" xfId="0" applyFont="1" applyFill="1" applyAlignment="1">
      <alignment vertical="center" wrapText="1"/>
    </xf>
    <xf numFmtId="0" fontId="15" fillId="6" borderId="22" xfId="0" applyFont="1" applyFill="1" applyBorder="1" applyAlignment="1">
      <alignment horizontal="center"/>
    </xf>
    <xf numFmtId="41" fontId="9" fillId="4" borderId="22" xfId="32" applyFont="1" applyFill="1" applyBorder="1" applyAlignment="1">
      <alignment vertical="center" wrapText="1"/>
    </xf>
    <xf numFmtId="0" fontId="21" fillId="4" borderId="0" xfId="0" applyFont="1" applyFill="1" applyAlignment="1">
      <alignment horizontal="center" vertical="center" wrapText="1"/>
    </xf>
    <xf numFmtId="0" fontId="27" fillId="4" borderId="21" xfId="0" applyFont="1" applyFill="1" applyBorder="1" applyAlignment="1">
      <alignment vertical="center" wrapText="1"/>
    </xf>
    <xf numFmtId="0" fontId="15" fillId="6" borderId="19" xfId="5" applyFont="1" applyFill="1" applyBorder="1" applyAlignment="1">
      <alignment horizontal="left" vertical="center" wrapText="1"/>
    </xf>
    <xf numFmtId="0" fontId="15" fillId="6" borderId="30" xfId="5" applyFont="1" applyFill="1" applyBorder="1" applyAlignment="1">
      <alignment horizontal="left" vertical="center" wrapText="1"/>
    </xf>
    <xf numFmtId="0" fontId="15" fillId="6" borderId="0" xfId="5" applyFont="1" applyFill="1" applyAlignment="1">
      <alignment horizontal="left" vertical="center" wrapText="1"/>
    </xf>
    <xf numFmtId="0" fontId="15" fillId="8" borderId="0" xfId="1" applyFont="1" applyFill="1" applyBorder="1" applyAlignment="1">
      <alignment horizontal="center" wrapText="1"/>
    </xf>
    <xf numFmtId="0" fontId="15" fillId="8" borderId="33" xfId="1" applyFont="1" applyFill="1" applyBorder="1" applyAlignment="1">
      <alignment horizontal="center" wrapText="1"/>
    </xf>
    <xf numFmtId="0" fontId="15" fillId="8" borderId="34" xfId="1" applyFont="1" applyFill="1" applyBorder="1" applyAlignment="1">
      <alignment horizontal="center" vertical="center"/>
    </xf>
    <xf numFmtId="0" fontId="15" fillId="8" borderId="35" xfId="1" applyFont="1" applyFill="1" applyBorder="1" applyAlignment="1">
      <alignment horizontal="center" vertical="center"/>
    </xf>
    <xf numFmtId="0" fontId="15" fillId="8" borderId="36" xfId="1" applyFont="1" applyFill="1" applyBorder="1" applyAlignment="1">
      <alignment horizontal="center" wrapText="1"/>
    </xf>
    <xf numFmtId="0" fontId="17" fillId="4" borderId="0" xfId="0" applyFont="1" applyFill="1" applyAlignment="1">
      <alignment vertical="center"/>
    </xf>
    <xf numFmtId="0" fontId="15" fillId="6" borderId="0" xfId="0" applyFont="1" applyFill="1" applyAlignment="1">
      <alignment vertical="center"/>
    </xf>
    <xf numFmtId="0" fontId="15" fillId="6" borderId="39" xfId="0" applyFont="1" applyFill="1" applyBorder="1" applyAlignment="1">
      <alignment horizontal="center" vertical="center" wrapText="1"/>
    </xf>
    <xf numFmtId="0" fontId="19" fillId="4" borderId="0" xfId="0" applyFont="1" applyFill="1" applyAlignment="1">
      <alignment horizontal="left" vertical="center"/>
    </xf>
    <xf numFmtId="0" fontId="19" fillId="4" borderId="0" xfId="34" applyFont="1" applyFill="1" applyAlignment="1">
      <alignment horizontal="justify" vertical="center"/>
    </xf>
    <xf numFmtId="0" fontId="19" fillId="4" borderId="0" xfId="34" applyFont="1" applyFill="1" applyAlignment="1">
      <alignment vertical="center"/>
    </xf>
    <xf numFmtId="0" fontId="9" fillId="4" borderId="0" xfId="34" applyFont="1" applyFill="1" applyAlignment="1">
      <alignment vertical="center" wrapText="1"/>
    </xf>
    <xf numFmtId="0" fontId="20" fillId="4" borderId="21"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0" xfId="0" applyFont="1" applyFill="1" applyAlignment="1">
      <alignment horizontal="center" vertical="center"/>
    </xf>
    <xf numFmtId="0" fontId="20" fillId="4" borderId="0" xfId="0" applyFont="1" applyFill="1" applyAlignment="1">
      <alignment horizontal="center" vertical="center" wrapText="1"/>
    </xf>
    <xf numFmtId="0" fontId="20" fillId="4" borderId="22"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30" fillId="4" borderId="0" xfId="0" applyFont="1" applyFill="1" applyAlignment="1">
      <alignment vertical="top" wrapText="1"/>
    </xf>
    <xf numFmtId="0" fontId="72" fillId="6" borderId="22" xfId="19" applyFont="1" applyFill="1" applyBorder="1" applyAlignment="1">
      <alignment horizontal="center" vertical="center"/>
    </xf>
    <xf numFmtId="0" fontId="20" fillId="4" borderId="0" xfId="25" applyFont="1" applyFill="1" applyAlignment="1">
      <alignment horizontal="left" vertical="center" wrapText="1"/>
    </xf>
    <xf numFmtId="0" fontId="20" fillId="4" borderId="22" xfId="25" applyFont="1" applyFill="1" applyBorder="1" applyAlignment="1">
      <alignment horizontal="left" vertical="center" wrapText="1"/>
    </xf>
    <xf numFmtId="0" fontId="78" fillId="4" borderId="21" xfId="25" applyFont="1" applyFill="1" applyBorder="1" applyAlignment="1">
      <alignment horizontal="left" vertical="center" wrapText="1"/>
    </xf>
    <xf numFmtId="0" fontId="78" fillId="4" borderId="0" xfId="25" applyFont="1" applyFill="1" applyAlignment="1">
      <alignment horizontal="left" vertical="center" wrapText="1"/>
    </xf>
    <xf numFmtId="0" fontId="78" fillId="4" borderId="22" xfId="25" applyFont="1" applyFill="1" applyBorder="1" applyAlignment="1">
      <alignment horizontal="left" vertical="center" wrapText="1"/>
    </xf>
    <xf numFmtId="0" fontId="15" fillId="8" borderId="0" xfId="26" applyFont="1" applyFill="1" applyBorder="1" applyAlignment="1">
      <alignment horizontal="center" vertical="center"/>
    </xf>
    <xf numFmtId="0" fontId="15" fillId="8" borderId="0" xfId="26" applyFont="1" applyFill="1" applyBorder="1" applyAlignment="1">
      <alignment horizontal="center" wrapText="1"/>
    </xf>
    <xf numFmtId="0" fontId="81" fillId="8" borderId="20" xfId="26" applyFont="1" applyFill="1" applyBorder="1" applyAlignment="1">
      <alignment horizontal="center" vertical="center"/>
    </xf>
    <xf numFmtId="0" fontId="81" fillId="8" borderId="22" xfId="26" applyFont="1" applyFill="1" applyBorder="1" applyAlignment="1">
      <alignment horizontal="center" vertical="center"/>
    </xf>
    <xf numFmtId="0" fontId="81" fillId="8" borderId="50" xfId="26" applyFont="1" applyFill="1" applyBorder="1" applyAlignment="1">
      <alignment horizontal="center" vertical="center"/>
    </xf>
    <xf numFmtId="0" fontId="81" fillId="8" borderId="0" xfId="26" applyFont="1" applyFill="1" applyBorder="1" applyAlignment="1">
      <alignment horizontal="center" vertical="center"/>
    </xf>
    <xf numFmtId="0" fontId="81" fillId="8" borderId="23" xfId="26" applyFont="1" applyFill="1" applyBorder="1" applyAlignment="1">
      <alignment horizontal="center" vertical="center"/>
    </xf>
    <xf numFmtId="0" fontId="81" fillId="8" borderId="49" xfId="26" applyFont="1" applyFill="1" applyBorder="1" applyAlignment="1">
      <alignment horizontal="center" vertical="center"/>
    </xf>
    <xf numFmtId="0" fontId="21" fillId="4" borderId="41" xfId="0" applyFont="1" applyFill="1" applyBorder="1" applyAlignment="1">
      <alignment horizontal="center" vertical="center" wrapText="1"/>
    </xf>
    <xf numFmtId="0" fontId="21" fillId="4" borderId="77" xfId="0" applyFont="1" applyFill="1" applyBorder="1" applyAlignment="1">
      <alignment horizontal="center" vertical="center" wrapText="1"/>
    </xf>
    <xf numFmtId="0" fontId="21" fillId="4" borderId="39" xfId="0" applyFont="1" applyFill="1" applyBorder="1" applyAlignment="1">
      <alignment horizontal="center" vertical="center" wrapText="1"/>
    </xf>
    <xf numFmtId="0" fontId="27" fillId="16" borderId="39" xfId="0" applyFont="1" applyFill="1" applyBorder="1" applyAlignment="1">
      <alignment horizontal="center" wrapText="1"/>
    </xf>
    <xf numFmtId="0" fontId="27" fillId="4" borderId="0" xfId="0" applyFont="1" applyFill="1" applyAlignment="1">
      <alignment horizontal="center" vertical="center" wrapText="1"/>
    </xf>
    <xf numFmtId="0" fontId="27" fillId="4" borderId="39" xfId="0" applyFont="1" applyFill="1" applyBorder="1" applyAlignment="1">
      <alignment horizontal="center" vertical="center" wrapText="1"/>
    </xf>
    <xf numFmtId="0" fontId="9" fillId="4" borderId="0" xfId="25" applyFont="1" applyFill="1" applyAlignment="1">
      <alignment horizontal="left" vertical="top" wrapText="1"/>
    </xf>
    <xf numFmtId="0" fontId="17" fillId="4" borderId="0" xfId="25" applyFont="1" applyFill="1" applyAlignment="1">
      <alignment horizontal="left" vertical="top" wrapText="1"/>
    </xf>
    <xf numFmtId="0" fontId="81" fillId="8" borderId="0" xfId="26" applyFont="1" applyFill="1" applyBorder="1" applyAlignment="1">
      <alignment horizontal="center" vertical="center" wrapText="1"/>
    </xf>
    <xf numFmtId="0" fontId="81" fillId="8" borderId="44" xfId="26" applyFont="1" applyFill="1" applyBorder="1" applyAlignment="1">
      <alignment horizontal="center" vertical="center"/>
    </xf>
    <xf numFmtId="0" fontId="81" fillId="6" borderId="0" xfId="25" applyFont="1" applyFill="1" applyAlignment="1">
      <alignment horizontal="center" vertical="center" wrapText="1"/>
    </xf>
    <xf numFmtId="0" fontId="81" fillId="8" borderId="51" xfId="26" applyFont="1" applyFill="1" applyBorder="1" applyAlignment="1">
      <alignment horizontal="center" vertical="center" wrapText="1"/>
    </xf>
    <xf numFmtId="0" fontId="64" fillId="16" borderId="0" xfId="0" applyFont="1" applyFill="1"/>
    <xf numFmtId="0" fontId="15" fillId="8" borderId="0" xfId="26" applyFont="1" applyFill="1" applyBorder="1" applyAlignment="1">
      <alignment horizontal="center" vertical="center" wrapText="1"/>
    </xf>
    <xf numFmtId="0" fontId="20" fillId="16" borderId="60" xfId="0" applyFont="1" applyFill="1" applyBorder="1" applyAlignment="1">
      <alignment horizontal="center" vertical="top" wrapText="1"/>
    </xf>
    <xf numFmtId="0" fontId="20" fillId="16" borderId="58" xfId="0" applyFont="1" applyFill="1" applyBorder="1" applyAlignment="1">
      <alignment horizontal="center" vertical="top" wrapText="1"/>
    </xf>
    <xf numFmtId="0" fontId="20" fillId="16" borderId="62" xfId="0" applyFont="1" applyFill="1" applyBorder="1" applyAlignment="1">
      <alignment horizontal="center" vertical="top" wrapText="1"/>
    </xf>
    <xf numFmtId="0" fontId="42" fillId="4" borderId="0" xfId="0" applyFont="1" applyFill="1" applyAlignment="1">
      <alignment horizontal="left" vertical="top" wrapText="1"/>
    </xf>
  </cellXfs>
  <cellStyles count="37">
    <cellStyle name="=C:\WINNT35\SYSTEM32\COMMAND.COM" xfId="5" xr:uid="{7AB80265-318E-405E-8F92-47761B9B6D9F}"/>
    <cellStyle name="Comma [0]" xfId="32" builtinId="6"/>
    <cellStyle name="Comma [0] 2" xfId="18" xr:uid="{F8C70880-C699-42D8-9452-237D465F9742}"/>
    <cellStyle name="Comma [0] 3" xfId="9" xr:uid="{4E8436F2-9026-4882-9A24-D93B544C4646}"/>
    <cellStyle name="Comma [0] 6" xfId="22" xr:uid="{C261C263-DE0B-47C1-B0B9-F0CE1D9A2897}"/>
    <cellStyle name="Comma [0] 6 2 2" xfId="27" xr:uid="{F7B72DAF-8E09-48DD-BC34-5863A1BFF5DC}"/>
    <cellStyle name="Fjárhæð" xfId="16" xr:uid="{45DC0422-3102-4788-9282-7A0BF6B1E062}"/>
    <cellStyle name="Heading 2 2" xfId="17" xr:uid="{69519548-DF0B-423A-83EB-16C5E25435CF}"/>
    <cellStyle name="HeadingTable" xfId="31" xr:uid="{528F3A72-7DE8-4477-A258-8FE1EC77E241}"/>
    <cellStyle name="Hyperlink" xfId="3" builtinId="8"/>
    <cellStyle name="Hyperlink 2" xfId="4" xr:uid="{36DCABF5-B521-415C-B748-62E78C7E0156}"/>
    <cellStyle name="Hyperlink 3" xfId="10" xr:uid="{D5FD528E-7637-41F1-9418-F91619DCA970}"/>
    <cellStyle name="Neutral" xfId="1" builtinId="28"/>
    <cellStyle name="Neutral 2" xfId="26" xr:uid="{46355D1A-42A4-47C7-B6CC-FA0B3B6862C1}"/>
    <cellStyle name="Normal" xfId="0" builtinId="0"/>
    <cellStyle name="Normal 10" xfId="2" xr:uid="{7D8C97CD-02B1-44FC-8174-B391784F75C5}"/>
    <cellStyle name="Normal 2" xfId="13" xr:uid="{AB5CF369-A427-466F-951A-262DF5A1A66A}"/>
    <cellStyle name="Normal 2 2" xfId="7" xr:uid="{E70F76DF-CD33-4380-8B7A-A613608A5E2A}"/>
    <cellStyle name="Normal 2 2 2" xfId="14" xr:uid="{59C8FD54-56C0-4DEB-A9EC-2B8A563D0BA5}"/>
    <cellStyle name="Normal 2 2 2 2" xfId="15" xr:uid="{9838BAB2-0A3B-469B-A471-92B2FD07032A}"/>
    <cellStyle name="Normal 2 2 3" xfId="11" xr:uid="{B64DA808-AF50-4A55-9339-CF3D0224CB91}"/>
    <cellStyle name="Normal 2 2 4" xfId="21" xr:uid="{2BC274E6-5028-41DE-82A7-C93446614130}"/>
    <cellStyle name="Normal 2 3" xfId="34" xr:uid="{95CFF626-EE63-4617-9E23-F1856991BE72}"/>
    <cellStyle name="Normal 3" xfId="25" xr:uid="{3ADF320A-459F-4A28-9D65-672AD0FDEE82}"/>
    <cellStyle name="Normal 4" xfId="19" xr:uid="{B9B4D2C7-3F1B-4EBD-BF79-4D9C0B75E946}"/>
    <cellStyle name="Normal 5" xfId="8" xr:uid="{4B74240C-1DF0-4525-B718-77A6575AC99F}"/>
    <cellStyle name="Normal 6" xfId="36" xr:uid="{13EA16AA-B13C-431F-A411-6F76EF1B3660}"/>
    <cellStyle name="Normal_20 OPR" xfId="30" xr:uid="{F4B4C90C-8077-42F1-B60D-7950006EEA95}"/>
    <cellStyle name="optionalExposure" xfId="6" xr:uid="{334DFE29-C41B-46A0-96BE-0AE59350A87A}"/>
    <cellStyle name="Percent" xfId="33" builtinId="5"/>
    <cellStyle name="Percent 2" xfId="20" xr:uid="{4B0AE01D-8A65-413B-8C21-D028E49F496A}"/>
    <cellStyle name="Percent 2 2" xfId="24" xr:uid="{52C76933-B661-497D-BB78-3E6AD294AB70}"/>
    <cellStyle name="Percent 2 2 2 2" xfId="29" xr:uid="{3D93F26B-FAFB-4E42-9BFC-0DB858F07EAB}"/>
    <cellStyle name="Percent 4" xfId="23" xr:uid="{F3F71798-8E7C-4ABC-9BFB-2FAFAA4D5A16}"/>
    <cellStyle name="Percent 4 2 2" xfId="28" xr:uid="{50D40210-EE39-4376-9DC3-3817DF5824FB}"/>
    <cellStyle name="Standard 3" xfId="35" xr:uid="{167A5CB2-D81F-4EB2-86FE-E3A0C7AD5E6F}"/>
    <cellStyle name="Texti 3" xfId="12" xr:uid="{B407F027-F955-4240-8393-06767CC61C9F}"/>
  </cellStyles>
  <dxfs count="14">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184731" cy="264560"/>
    <xdr:sp macro="" textlink="">
      <xdr:nvSpPr>
        <xdr:cNvPr id="2" name="TextBox 1">
          <a:extLst>
            <a:ext uri="{FF2B5EF4-FFF2-40B4-BE49-F238E27FC236}">
              <a16:creationId xmlns:a16="http://schemas.microsoft.com/office/drawing/2014/main" id="{0634140B-6FA7-474C-8968-E0B75378B969}"/>
            </a:ext>
          </a:extLst>
        </xdr:cNvPr>
        <xdr:cNvSpPr txBox="1"/>
      </xdr:nvSpPr>
      <xdr:spPr>
        <a:xfrm>
          <a:off x="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0</xdr:col>
      <xdr:colOff>0</xdr:colOff>
      <xdr:row>4</xdr:row>
      <xdr:rowOff>0</xdr:rowOff>
    </xdr:from>
    <xdr:ext cx="184731" cy="264560"/>
    <xdr:sp macro="" textlink="">
      <xdr:nvSpPr>
        <xdr:cNvPr id="3" name="TextBox 1">
          <a:extLst>
            <a:ext uri="{FF2B5EF4-FFF2-40B4-BE49-F238E27FC236}">
              <a16:creationId xmlns:a16="http://schemas.microsoft.com/office/drawing/2014/main" id="{6021C20F-D57A-4C58-BE5C-5920F0FC1B0A}"/>
            </a:ext>
            <a:ext uri="{147F2762-F138-4A5C-976F-8EAC2B608ADB}">
              <a16:predDERef xmlns:a16="http://schemas.microsoft.com/office/drawing/2014/main" pred="{00000000-0008-0000-0100-000002000000}"/>
            </a:ext>
          </a:extLst>
        </xdr:cNvPr>
        <xdr:cNvSpPr txBox="1"/>
      </xdr:nvSpPr>
      <xdr:spPr>
        <a:xfrm>
          <a:off x="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8" Type="http://schemas.openxmlformats.org/officeDocument/2006/relationships/hyperlink" Target="https://www.arionbanki.is/library/skrar/Bankinn/Fjarfestatengsl/Adrar-langtimaskuldir/EMTN/Endanlegir-skilmalar---Final-terms/Arion%20Final%20Terms%20-%20XS2915465442%20-%20Series%2041.pdf" TargetMode="External"/><Relationship Id="rId13" Type="http://schemas.openxmlformats.org/officeDocument/2006/relationships/hyperlink" Target="https://www.arionbanki.is/library/skrar/Bankinn/Fjarfestatengsl/Adrar-langtimaskuldir/EMTN/Endanlegir-skilmalar---Final-terms/XS3010578493.pdf" TargetMode="External"/><Relationship Id="rId3" Type="http://schemas.openxmlformats.org/officeDocument/2006/relationships/hyperlink" Target="https://wwwv2.arionbanki.is/library/skrar/Bankinn/Fjarfestatengsl/Adrar-langtimaskuldir/EMTN/Endanlegir-skilmalar---Final-terms/Final%20Terms%20-%20Arion%20T2%2033%20(1).pdf" TargetMode="External"/><Relationship Id="rId7" Type="http://schemas.openxmlformats.org/officeDocument/2006/relationships/hyperlink" Target="https://www.arionbanki.is/library/skrar/Bankinn/Fjarfestatengsl/Adrar-langtimaskuldir/EMTN/Endanlegir-skilmalar---Final-terms/Arion%20Final%20Terms%20-%20XS2915465012%20-%20Series%2040.pdf" TargetMode="External"/><Relationship Id="rId12" Type="http://schemas.openxmlformats.org/officeDocument/2006/relationships/hyperlink" Target="https://www.arionbanki.is/library/skrar/Bankinn/Fjarfestatengsl/Adrar-langtimaskuldir/EMTN/Endanlegir-skilmalar---Final-terms/Final%20Terms%20-%20Arion%20USD%20Zero%20Coupon_jan25.pdf" TargetMode="External"/><Relationship Id="rId2" Type="http://schemas.openxmlformats.org/officeDocument/2006/relationships/hyperlink" Target="https://wwwv2.arionbanki.is/library/skrar/Bankinn/Fjarfestatengsl/Adrar-langtimaskuldir/EMTN/Endanlegir-skilmalar---Final-terms/Final%20Terms%20-%20Arion%20T2I%2033%20%20(1).pdf" TargetMode="External"/><Relationship Id="rId16" Type="http://schemas.openxmlformats.org/officeDocument/2006/relationships/hyperlink" Target="https://www.arionbanki.is/library/skrar/Bankinn/Fjarfestatengsl/Adrar-langtimaskuldir/EMTN/Endanlegir-skilmalar---Final-terms/Arion%20Bank%20%20-%20%20Project%20Blue%20-%20Final%20Terms%20-%20EXECUTION%20VERSION(309775000.1).pdf" TargetMode="External"/><Relationship Id="rId1" Type="http://schemas.openxmlformats.org/officeDocument/2006/relationships/hyperlink" Target="https://wwwv2.arionbanki.is/bankinn/fjarfestatengsl/skuldabrefafjarfestar/endanlegir-skilmalar/" TargetMode="External"/><Relationship Id="rId6" Type="http://schemas.openxmlformats.org/officeDocument/2006/relationships/hyperlink" Target="https://wwwv2.arionbanki.is/library/skrar/Bankinn/Fjarfestatengsl/Adrar-langtimaskuldir/EMTN/Endanlegir-skilmalar---Final-terms/ARION%2026%201222GB%20Final%20Terms.pdf" TargetMode="External"/><Relationship Id="rId11" Type="http://schemas.openxmlformats.org/officeDocument/2006/relationships/hyperlink" Target="https://www.arionbanki.is/library/skrar/Bankinn/Fjarfestatengsl/Adrar-langtimaskuldir/EMTN/Endanlegir-skilmalar---Final-terms/Final%20Terms%20-%20Arion%20EMTN%20Notes%20SEK%20Sr%20Preferred_exe2_signed%20Arion.pdf" TargetMode="External"/><Relationship Id="rId5" Type="http://schemas.openxmlformats.org/officeDocument/2006/relationships/hyperlink" Target="https://wwwv2.arionbanki.is/library/skrar/Bankinn/Fjarfestatengsl/Adrar-langtimaskuldir/EMTN/Endanlegir-skilmalar---Final-terms/ARION%20PP%20Final%20Terms%20NOK%20250m%20Notes%20due%202027.pdf" TargetMode="External"/><Relationship Id="rId15" Type="http://schemas.openxmlformats.org/officeDocument/2006/relationships/hyperlink" Target="https://www.arionbanki.is/library/skrar/Bankinn/Fjarfestatengsl/Adrar-langtimaskuldir/EMTN/Endanlegir-skilmalar---Final-terms/Final%20Terms%2048%20-%20Arion%20Bank.pdf" TargetMode="External"/><Relationship Id="rId10" Type="http://schemas.openxmlformats.org/officeDocument/2006/relationships/hyperlink" Target="https://www.arionbanki.is/library/skrar/Bankinn/Fjarfestatengsl/Adrar-langtimaskuldir/EMTN/Endanlegir-skilmalar---Final-terms/Final%20Terms%20-%20Arion%20EMTN%20Notes%20NOK%20Sr%20Preferred_exe2_signed%20Arion.pdf" TargetMode="External"/><Relationship Id="rId4" Type="http://schemas.openxmlformats.org/officeDocument/2006/relationships/hyperlink" Target="https://www.arionbanki.is/library/skrar/Bankinn/Fjarfestatengsl/Adrar-langtimaskuldir/EMTN/Endanlegir-skilmalar---Final-terms/Arion%20Bank%20EMTN%20-%20Final%20Terms%20-%20SEK%20225m%20FRN%20T2%20Notes%20due%202034.pdf" TargetMode="External"/><Relationship Id="rId9" Type="http://schemas.openxmlformats.org/officeDocument/2006/relationships/hyperlink" Target="https://www.arionbanki.is/library/skrar/Bankinn/Fjarfestatengsl/Adrar-langtimaskuldir/EMTN/Endanlegir-skilmalar---Final-terms/Arion%20Bank%20-%20Final%20Terms%20-%20Execution%20version%20-%20Copy%20(1).pdf" TargetMode="External"/><Relationship Id="rId14" Type="http://schemas.openxmlformats.org/officeDocument/2006/relationships/hyperlink" Target="https://www.arionbanki.is/library/skrar/Bankinn/Fjarfestatengsl/Adrar-langtimaskuldir/EMTN/Endanlegir-skilmalar---Final-terms/Final%20Terms%2047%20-%20Arion%20Bank.pdf"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9"/>
  <sheetViews>
    <sheetView tabSelected="1" workbookViewId="0">
      <selection sqref="A1:F2"/>
    </sheetView>
  </sheetViews>
  <sheetFormatPr defaultColWidth="8.7265625" defaultRowHeight="11.5"/>
  <cols>
    <col min="1" max="1" width="18.54296875" style="1" bestFit="1" customWidth="1"/>
    <col min="2" max="2" width="123.7265625" style="1" customWidth="1"/>
    <col min="3" max="3" width="5.26953125" style="1" customWidth="1"/>
    <col min="4" max="4" width="11.54296875" style="6" customWidth="1"/>
    <col min="5" max="5" width="4.81640625" style="1" customWidth="1"/>
    <col min="6" max="6" width="16.7265625" style="6" customWidth="1"/>
    <col min="7" max="16384" width="8.7265625" style="1"/>
  </cols>
  <sheetData>
    <row r="1" spans="1:6" ht="11.5" customHeight="1">
      <c r="A1" s="965" t="s">
        <v>453</v>
      </c>
      <c r="B1" s="965"/>
      <c r="C1" s="965"/>
      <c r="D1" s="965"/>
      <c r="E1" s="965"/>
      <c r="F1" s="965"/>
    </row>
    <row r="2" spans="1:6" ht="11.5" customHeight="1">
      <c r="A2" s="965"/>
      <c r="B2" s="965"/>
      <c r="C2" s="965"/>
      <c r="D2" s="965"/>
      <c r="E2" s="965"/>
      <c r="F2" s="965"/>
    </row>
    <row r="3" spans="1:6">
      <c r="D3" s="1"/>
      <c r="F3" s="1"/>
    </row>
    <row r="4" spans="1:6" ht="11.5" customHeight="1" thickBot="1">
      <c r="A4" s="3" t="s">
        <v>0</v>
      </c>
      <c r="B4" s="5"/>
      <c r="C4" s="5"/>
      <c r="D4" s="7" t="s">
        <v>155</v>
      </c>
      <c r="E4" s="5"/>
      <c r="F4" s="7" t="s">
        <v>156</v>
      </c>
    </row>
    <row r="5" spans="1:6" ht="14.5">
      <c r="A5" s="8" t="s">
        <v>1</v>
      </c>
      <c r="B5" s="4" t="s">
        <v>81</v>
      </c>
      <c r="D5" s="6" t="s">
        <v>157</v>
      </c>
      <c r="F5" s="6" t="s">
        <v>159</v>
      </c>
    </row>
    <row r="6" spans="1:6" ht="14.5">
      <c r="A6" s="8" t="s">
        <v>2</v>
      </c>
      <c r="B6" s="4" t="s">
        <v>82</v>
      </c>
      <c r="D6" s="6" t="s">
        <v>157</v>
      </c>
      <c r="F6" s="6" t="s">
        <v>159</v>
      </c>
    </row>
    <row r="7" spans="1:6">
      <c r="B7" s="4"/>
    </row>
    <row r="8" spans="1:6" ht="14.5" thickBot="1">
      <c r="A8" s="3" t="s">
        <v>3</v>
      </c>
      <c r="B8" s="3"/>
      <c r="C8" s="3"/>
      <c r="D8" s="7"/>
      <c r="E8" s="3"/>
      <c r="F8" s="7"/>
    </row>
    <row r="9" spans="1:6" ht="14.5">
      <c r="A9" s="8" t="s">
        <v>810</v>
      </c>
      <c r="B9" s="4" t="s">
        <v>94</v>
      </c>
      <c r="D9" s="6" t="s">
        <v>255</v>
      </c>
      <c r="F9" s="6" t="s">
        <v>160</v>
      </c>
    </row>
    <row r="10" spans="1:6" ht="14.5">
      <c r="A10" s="8" t="s">
        <v>811</v>
      </c>
      <c r="B10" s="4" t="s">
        <v>95</v>
      </c>
      <c r="D10" s="6" t="s">
        <v>255</v>
      </c>
      <c r="F10" s="6" t="s">
        <v>160</v>
      </c>
    </row>
    <row r="11" spans="1:6" ht="14.5">
      <c r="A11" s="8" t="s">
        <v>4</v>
      </c>
      <c r="B11" s="4" t="s">
        <v>83</v>
      </c>
      <c r="D11" s="6" t="s">
        <v>255</v>
      </c>
      <c r="F11" s="6" t="s">
        <v>159</v>
      </c>
    </row>
    <row r="12" spans="1:6" ht="14.5">
      <c r="A12" s="8" t="s">
        <v>5</v>
      </c>
      <c r="B12" s="4" t="s">
        <v>84</v>
      </c>
      <c r="D12" s="6" t="s">
        <v>255</v>
      </c>
      <c r="F12" s="6" t="s">
        <v>159</v>
      </c>
    </row>
    <row r="13" spans="1:6" ht="14.5">
      <c r="A13" s="8" t="s">
        <v>6</v>
      </c>
      <c r="B13" s="4" t="s">
        <v>85</v>
      </c>
      <c r="D13" s="6" t="s">
        <v>255</v>
      </c>
      <c r="F13" s="6" t="s">
        <v>159</v>
      </c>
    </row>
    <row r="14" spans="1:6" ht="14.5">
      <c r="A14" s="8" t="s">
        <v>7</v>
      </c>
      <c r="B14" s="4" t="s">
        <v>86</v>
      </c>
      <c r="D14" s="6" t="s">
        <v>157</v>
      </c>
      <c r="F14" s="6" t="s">
        <v>159</v>
      </c>
    </row>
    <row r="15" spans="1:6" ht="14.5">
      <c r="A15" s="8" t="s">
        <v>8</v>
      </c>
      <c r="B15" s="4" t="s">
        <v>87</v>
      </c>
      <c r="D15" s="6" t="s">
        <v>157</v>
      </c>
      <c r="F15" s="6" t="s">
        <v>159</v>
      </c>
    </row>
    <row r="16" spans="1:6" ht="14.5">
      <c r="A16" s="8" t="s">
        <v>9</v>
      </c>
      <c r="B16" s="4" t="s">
        <v>88</v>
      </c>
      <c r="D16" s="6" t="s">
        <v>255</v>
      </c>
      <c r="F16" s="6" t="s">
        <v>158</v>
      </c>
    </row>
    <row r="17" spans="1:6" ht="14.5">
      <c r="A17" s="8" t="s">
        <v>10</v>
      </c>
      <c r="B17" s="4" t="s">
        <v>89</v>
      </c>
      <c r="D17" s="6" t="s">
        <v>255</v>
      </c>
      <c r="F17" s="6" t="s">
        <v>159</v>
      </c>
    </row>
    <row r="18" spans="1:6" ht="14.5">
      <c r="A18" s="8" t="s">
        <v>11</v>
      </c>
      <c r="B18" s="4" t="s">
        <v>90</v>
      </c>
      <c r="D18" s="6" t="s">
        <v>255</v>
      </c>
      <c r="F18" s="6" t="s">
        <v>159</v>
      </c>
    </row>
    <row r="19" spans="1:6" ht="14.5">
      <c r="A19" s="8" t="s">
        <v>12</v>
      </c>
      <c r="B19" s="4" t="s">
        <v>91</v>
      </c>
      <c r="D19" s="6" t="s">
        <v>255</v>
      </c>
      <c r="F19" s="6" t="s">
        <v>160</v>
      </c>
    </row>
    <row r="20" spans="1:6" ht="14.5">
      <c r="A20" s="8" t="s">
        <v>13</v>
      </c>
      <c r="B20" s="4" t="s">
        <v>92</v>
      </c>
      <c r="D20" s="6" t="s">
        <v>255</v>
      </c>
      <c r="F20" s="6" t="s">
        <v>160</v>
      </c>
    </row>
    <row r="21" spans="1:6" ht="14.5">
      <c r="A21" s="8" t="s">
        <v>14</v>
      </c>
      <c r="B21" s="4" t="s">
        <v>93</v>
      </c>
      <c r="D21" s="6" t="s">
        <v>157</v>
      </c>
      <c r="F21" s="6" t="s">
        <v>159</v>
      </c>
    </row>
    <row r="22" spans="1:6" ht="14.5">
      <c r="A22" s="8" t="s">
        <v>19</v>
      </c>
      <c r="B22" s="4" t="s">
        <v>100</v>
      </c>
      <c r="D22" s="6" t="s">
        <v>255</v>
      </c>
      <c r="F22" s="6" t="s">
        <v>158</v>
      </c>
    </row>
    <row r="23" spans="1:6" ht="14.5">
      <c r="A23" s="8" t="s">
        <v>15</v>
      </c>
      <c r="B23" s="4" t="s">
        <v>96</v>
      </c>
      <c r="D23" s="6" t="s">
        <v>255</v>
      </c>
      <c r="F23" s="6" t="s">
        <v>160</v>
      </c>
    </row>
    <row r="24" spans="1:6" ht="14.5">
      <c r="A24" s="8" t="s">
        <v>16</v>
      </c>
      <c r="B24" s="4" t="s">
        <v>97</v>
      </c>
      <c r="D24" s="6" t="s">
        <v>255</v>
      </c>
      <c r="F24" s="6" t="s">
        <v>160</v>
      </c>
    </row>
    <row r="25" spans="1:6" ht="14.5">
      <c r="A25" s="8" t="s">
        <v>17</v>
      </c>
      <c r="B25" s="4" t="s">
        <v>98</v>
      </c>
      <c r="D25" s="6" t="s">
        <v>255</v>
      </c>
      <c r="F25" s="6" t="s">
        <v>160</v>
      </c>
    </row>
    <row r="26" spans="1:6" ht="14.5">
      <c r="A26" s="8" t="s">
        <v>18</v>
      </c>
      <c r="B26" s="4" t="s">
        <v>99</v>
      </c>
      <c r="D26" s="6" t="s">
        <v>157</v>
      </c>
      <c r="F26" s="6" t="s">
        <v>159</v>
      </c>
    </row>
    <row r="27" spans="1:6">
      <c r="B27" s="4"/>
    </row>
    <row r="28" spans="1:6" ht="14.5" thickBot="1">
      <c r="A28" s="3" t="s">
        <v>67</v>
      </c>
      <c r="B28" s="3"/>
      <c r="C28" s="3"/>
      <c r="D28" s="7"/>
      <c r="E28" s="3"/>
      <c r="F28" s="7"/>
    </row>
    <row r="29" spans="1:6" ht="14.5">
      <c r="A29" s="8" t="s">
        <v>68</v>
      </c>
      <c r="B29" s="4" t="s">
        <v>143</v>
      </c>
      <c r="D29" s="6" t="s">
        <v>255</v>
      </c>
      <c r="F29" s="6" t="s">
        <v>160</v>
      </c>
    </row>
    <row r="30" spans="1:6" ht="14.5">
      <c r="A30" s="8" t="s">
        <v>69</v>
      </c>
      <c r="B30" s="4" t="s">
        <v>144</v>
      </c>
      <c r="D30" s="6" t="s">
        <v>255</v>
      </c>
      <c r="F30" s="6" t="s">
        <v>159</v>
      </c>
    </row>
    <row r="31" spans="1:6" ht="14.5">
      <c r="A31" s="8" t="s">
        <v>70</v>
      </c>
      <c r="B31" s="4" t="s">
        <v>145</v>
      </c>
      <c r="D31" s="6" t="s">
        <v>255</v>
      </c>
      <c r="F31" s="6" t="s">
        <v>159</v>
      </c>
    </row>
    <row r="32" spans="1:6">
      <c r="B32" s="4"/>
    </row>
    <row r="33" spans="1:6" ht="14.5" thickBot="1">
      <c r="A33" s="3" t="s">
        <v>20</v>
      </c>
      <c r="B33" s="3"/>
      <c r="C33" s="3"/>
      <c r="D33" s="7"/>
      <c r="E33" s="3"/>
      <c r="F33" s="7"/>
    </row>
    <row r="34" spans="1:6" ht="14.5">
      <c r="A34" s="8" t="s">
        <v>21</v>
      </c>
      <c r="B34" s="4" t="s">
        <v>101</v>
      </c>
      <c r="D34" s="6" t="s">
        <v>157</v>
      </c>
      <c r="F34" s="6" t="s">
        <v>159</v>
      </c>
    </row>
    <row r="35" spans="1:6" ht="14.5">
      <c r="A35" s="8" t="s">
        <v>22</v>
      </c>
      <c r="B35" s="4" t="s">
        <v>102</v>
      </c>
      <c r="D35" s="6" t="s">
        <v>157</v>
      </c>
      <c r="F35" s="6" t="s">
        <v>159</v>
      </c>
    </row>
    <row r="36" spans="1:6" ht="14.5">
      <c r="A36" s="8" t="s">
        <v>23</v>
      </c>
      <c r="B36" s="4" t="s">
        <v>103</v>
      </c>
      <c r="D36" s="6" t="s">
        <v>255</v>
      </c>
      <c r="F36" s="6" t="s">
        <v>160</v>
      </c>
    </row>
    <row r="37" spans="1:6" ht="14.5">
      <c r="A37" s="8" t="s">
        <v>24</v>
      </c>
      <c r="B37" s="4" t="s">
        <v>104</v>
      </c>
      <c r="D37" s="6" t="s">
        <v>255</v>
      </c>
      <c r="F37" s="6" t="s">
        <v>160</v>
      </c>
    </row>
    <row r="38" spans="1:6" ht="14.5">
      <c r="A38" s="8" t="s">
        <v>25</v>
      </c>
      <c r="B38" s="4" t="s">
        <v>110</v>
      </c>
      <c r="D38" s="6" t="s">
        <v>157</v>
      </c>
      <c r="F38" s="6" t="s">
        <v>159</v>
      </c>
    </row>
    <row r="39" spans="1:6" ht="14.5">
      <c r="A39" s="8" t="s">
        <v>809</v>
      </c>
      <c r="B39" s="4" t="s">
        <v>106</v>
      </c>
      <c r="D39" s="6" t="s">
        <v>255</v>
      </c>
      <c r="F39" s="6" t="s">
        <v>160</v>
      </c>
    </row>
    <row r="40" spans="1:6" ht="14.5">
      <c r="A40" s="8" t="s">
        <v>26</v>
      </c>
      <c r="B40" s="4" t="s">
        <v>107</v>
      </c>
      <c r="D40" s="6" t="s">
        <v>255</v>
      </c>
      <c r="F40" s="6" t="s">
        <v>160</v>
      </c>
    </row>
    <row r="41" spans="1:6" ht="14.5">
      <c r="A41" s="8" t="s">
        <v>27</v>
      </c>
      <c r="B41" s="4" t="s">
        <v>1934</v>
      </c>
      <c r="D41" s="6" t="s">
        <v>255</v>
      </c>
      <c r="F41" s="6" t="s">
        <v>160</v>
      </c>
    </row>
    <row r="42" spans="1:6" ht="14.5">
      <c r="A42" s="8" t="s">
        <v>1727</v>
      </c>
      <c r="B42" s="4" t="s">
        <v>1726</v>
      </c>
      <c r="D42" s="6" t="s">
        <v>255</v>
      </c>
      <c r="F42" s="6" t="s">
        <v>160</v>
      </c>
    </row>
    <row r="43" spans="1:6" ht="14.5">
      <c r="A43" s="8" t="s">
        <v>28</v>
      </c>
      <c r="B43" s="4" t="s">
        <v>108</v>
      </c>
      <c r="D43" s="6" t="s">
        <v>255</v>
      </c>
      <c r="F43" s="6" t="s">
        <v>160</v>
      </c>
    </row>
    <row r="44" spans="1:6" ht="14.5">
      <c r="A44" s="8" t="s">
        <v>29</v>
      </c>
      <c r="B44" s="4" t="s">
        <v>109</v>
      </c>
      <c r="D44" s="6" t="s">
        <v>255</v>
      </c>
      <c r="F44" s="6" t="s">
        <v>160</v>
      </c>
    </row>
    <row r="45" spans="1:6" ht="14.5">
      <c r="A45" s="8" t="s">
        <v>30</v>
      </c>
      <c r="B45" s="4" t="s">
        <v>105</v>
      </c>
      <c r="D45" s="6" t="s">
        <v>157</v>
      </c>
      <c r="F45" s="6" t="s">
        <v>159</v>
      </c>
    </row>
    <row r="46" spans="1:6" ht="14.5">
      <c r="A46" s="8" t="s">
        <v>31</v>
      </c>
      <c r="B46" s="4" t="s">
        <v>111</v>
      </c>
      <c r="D46" s="6" t="s">
        <v>255</v>
      </c>
      <c r="F46" s="6" t="s">
        <v>160</v>
      </c>
    </row>
    <row r="47" spans="1:6" ht="14.5">
      <c r="A47" s="8" t="s">
        <v>32</v>
      </c>
      <c r="B47" s="4" t="s">
        <v>112</v>
      </c>
      <c r="D47" s="6" t="s">
        <v>255</v>
      </c>
      <c r="F47" s="6" t="s">
        <v>159</v>
      </c>
    </row>
    <row r="48" spans="1:6" ht="14.5">
      <c r="A48" s="8" t="s">
        <v>33</v>
      </c>
      <c r="B48" s="4" t="s">
        <v>113</v>
      </c>
      <c r="D48" s="6" t="s">
        <v>255</v>
      </c>
      <c r="F48" s="6" t="s">
        <v>160</v>
      </c>
    </row>
    <row r="49" spans="1:6" ht="14.5">
      <c r="A49" s="8" t="s">
        <v>34</v>
      </c>
      <c r="B49" s="4" t="s">
        <v>114</v>
      </c>
      <c r="D49" s="6" t="s">
        <v>255</v>
      </c>
      <c r="F49" s="6" t="s">
        <v>160</v>
      </c>
    </row>
    <row r="50" spans="1:6" ht="14.5">
      <c r="A50" s="8" t="s">
        <v>35</v>
      </c>
      <c r="B50" s="4" t="s">
        <v>115</v>
      </c>
      <c r="D50" s="6" t="s">
        <v>157</v>
      </c>
      <c r="F50" s="6" t="s">
        <v>159</v>
      </c>
    </row>
    <row r="51" spans="1:6" ht="14.5">
      <c r="A51" s="8" t="s">
        <v>36</v>
      </c>
      <c r="B51" s="4" t="s">
        <v>116</v>
      </c>
      <c r="D51" s="6" t="s">
        <v>255</v>
      </c>
      <c r="F51" s="6" t="s">
        <v>160</v>
      </c>
    </row>
    <row r="52" spans="1:6" ht="14.5">
      <c r="A52" s="8" t="s">
        <v>37</v>
      </c>
      <c r="B52" s="4" t="s">
        <v>117</v>
      </c>
      <c r="D52" s="6" t="s">
        <v>255</v>
      </c>
      <c r="F52" s="6" t="s">
        <v>160</v>
      </c>
    </row>
    <row r="53" spans="1:6" ht="14.5">
      <c r="A53" s="8" t="s">
        <v>38</v>
      </c>
      <c r="B53" s="4" t="s">
        <v>118</v>
      </c>
      <c r="D53" s="6" t="s">
        <v>255</v>
      </c>
      <c r="F53" s="6" t="s">
        <v>160</v>
      </c>
    </row>
    <row r="54" spans="1:6" ht="14.5">
      <c r="A54" s="8" t="s">
        <v>39</v>
      </c>
      <c r="B54" s="4" t="s">
        <v>119</v>
      </c>
      <c r="D54" s="6" t="s">
        <v>255</v>
      </c>
      <c r="F54" s="6" t="s">
        <v>160</v>
      </c>
    </row>
    <row r="55" spans="1:6" ht="14.5">
      <c r="A55" s="8" t="s">
        <v>40</v>
      </c>
      <c r="B55" s="4" t="s">
        <v>120</v>
      </c>
      <c r="D55" s="6" t="s">
        <v>255</v>
      </c>
      <c r="F55" s="6" t="s">
        <v>160</v>
      </c>
    </row>
    <row r="56" spans="1:6" ht="14.5">
      <c r="A56" s="8" t="s">
        <v>1712</v>
      </c>
      <c r="B56" s="4" t="s">
        <v>1707</v>
      </c>
      <c r="D56" s="6" t="s">
        <v>157</v>
      </c>
      <c r="F56" s="6" t="s">
        <v>160</v>
      </c>
    </row>
    <row r="57" spans="1:6" ht="14.5">
      <c r="A57" s="8" t="s">
        <v>1713</v>
      </c>
      <c r="B57" s="4" t="s">
        <v>1719</v>
      </c>
      <c r="D57" s="6" t="s">
        <v>255</v>
      </c>
      <c r="F57" s="6" t="s">
        <v>160</v>
      </c>
    </row>
    <row r="58" spans="1:6">
      <c r="B58" s="4"/>
    </row>
    <row r="59" spans="1:6" ht="14.5" thickBot="1">
      <c r="A59" s="3" t="s">
        <v>41</v>
      </c>
      <c r="B59" s="3"/>
      <c r="C59" s="3"/>
      <c r="D59" s="7"/>
      <c r="E59" s="3"/>
      <c r="F59" s="7"/>
    </row>
    <row r="60" spans="1:6" ht="14.5">
      <c r="A60" s="8" t="s">
        <v>42</v>
      </c>
      <c r="B60" s="4" t="s">
        <v>121</v>
      </c>
      <c r="C60" s="2"/>
      <c r="D60" s="6" t="s">
        <v>255</v>
      </c>
      <c r="F60" s="6" t="s">
        <v>160</v>
      </c>
    </row>
    <row r="61" spans="1:6" ht="14.5">
      <c r="A61" s="8" t="s">
        <v>43</v>
      </c>
      <c r="B61" s="4" t="s">
        <v>122</v>
      </c>
      <c r="C61" s="2"/>
      <c r="D61" s="6" t="s">
        <v>255</v>
      </c>
      <c r="F61" s="6" t="s">
        <v>159</v>
      </c>
    </row>
    <row r="62" spans="1:6" ht="14.5">
      <c r="A62" s="8" t="s">
        <v>44</v>
      </c>
      <c r="B62" s="4" t="s">
        <v>123</v>
      </c>
      <c r="D62" s="6" t="s">
        <v>255</v>
      </c>
      <c r="F62" s="6" t="s">
        <v>160</v>
      </c>
    </row>
    <row r="63" spans="1:6" ht="14.5">
      <c r="A63" s="8" t="s">
        <v>45</v>
      </c>
      <c r="B63" s="4" t="s">
        <v>124</v>
      </c>
      <c r="D63" s="6" t="s">
        <v>255</v>
      </c>
      <c r="F63" s="6" t="s">
        <v>159</v>
      </c>
    </row>
    <row r="64" spans="1:6">
      <c r="B64" s="4"/>
    </row>
    <row r="65" spans="1:6" ht="14.5" thickBot="1">
      <c r="A65" s="3" t="s">
        <v>46</v>
      </c>
      <c r="B65" s="3"/>
      <c r="C65" s="3"/>
      <c r="D65" s="7"/>
      <c r="E65" s="3"/>
      <c r="F65" s="7"/>
    </row>
    <row r="66" spans="1:6" ht="14.5">
      <c r="A66" s="8" t="s">
        <v>47</v>
      </c>
      <c r="B66" s="4" t="s">
        <v>125</v>
      </c>
      <c r="D66" s="6" t="s">
        <v>157</v>
      </c>
      <c r="F66" s="6" t="s">
        <v>159</v>
      </c>
    </row>
    <row r="67" spans="1:6" ht="14.5">
      <c r="A67" s="8" t="s">
        <v>48</v>
      </c>
      <c r="B67" s="4" t="s">
        <v>126</v>
      </c>
      <c r="D67" s="6" t="s">
        <v>255</v>
      </c>
      <c r="F67" s="6" t="s">
        <v>158</v>
      </c>
    </row>
    <row r="68" spans="1:6" ht="14.5">
      <c r="A68" s="8" t="s">
        <v>49</v>
      </c>
      <c r="B68" s="4" t="s">
        <v>127</v>
      </c>
      <c r="D68" s="6" t="s">
        <v>157</v>
      </c>
      <c r="F68" s="6" t="s">
        <v>158</v>
      </c>
    </row>
    <row r="69" spans="1:6" ht="14.5">
      <c r="A69" s="8" t="s">
        <v>50</v>
      </c>
      <c r="B69" s="4" t="s">
        <v>128</v>
      </c>
      <c r="D69" s="6" t="s">
        <v>255</v>
      </c>
      <c r="F69" s="6" t="s">
        <v>159</v>
      </c>
    </row>
    <row r="70" spans="1:6" ht="14.5">
      <c r="A70" s="8" t="s">
        <v>51</v>
      </c>
      <c r="B70" s="4" t="s">
        <v>129</v>
      </c>
      <c r="D70" s="6" t="s">
        <v>255</v>
      </c>
      <c r="F70" s="6" t="s">
        <v>159</v>
      </c>
    </row>
    <row r="71" spans="1:6" ht="14.5">
      <c r="A71" s="8" t="s">
        <v>52</v>
      </c>
      <c r="B71" s="4" t="s">
        <v>130</v>
      </c>
      <c r="D71" s="6" t="s">
        <v>255</v>
      </c>
      <c r="F71" s="6" t="s">
        <v>159</v>
      </c>
    </row>
    <row r="72" spans="1:6" ht="14.5">
      <c r="A72" s="8" t="s">
        <v>53</v>
      </c>
      <c r="B72" s="4" t="s">
        <v>131</v>
      </c>
      <c r="D72" s="6" t="s">
        <v>255</v>
      </c>
      <c r="F72" s="6" t="s">
        <v>159</v>
      </c>
    </row>
    <row r="73" spans="1:6" ht="14.5">
      <c r="A73" s="8" t="s">
        <v>54</v>
      </c>
      <c r="B73" s="4" t="s">
        <v>132</v>
      </c>
      <c r="F73" s="6" t="s">
        <v>160</v>
      </c>
    </row>
    <row r="74" spans="1:6">
      <c r="B74" s="4"/>
    </row>
    <row r="75" spans="1:6" ht="14.5" thickBot="1">
      <c r="A75" s="3" t="s">
        <v>55</v>
      </c>
      <c r="B75" s="3"/>
      <c r="C75" s="3"/>
      <c r="D75" s="7"/>
      <c r="E75" s="3"/>
      <c r="F75" s="7"/>
    </row>
    <row r="76" spans="1:6" ht="14.5">
      <c r="A76" s="8" t="s">
        <v>56</v>
      </c>
      <c r="B76" s="4" t="s">
        <v>133</v>
      </c>
      <c r="D76" s="6" t="s">
        <v>157</v>
      </c>
      <c r="F76" s="6" t="s">
        <v>159</v>
      </c>
    </row>
    <row r="77" spans="1:6" ht="14.5">
      <c r="A77" s="8" t="s">
        <v>57</v>
      </c>
      <c r="B77" s="4" t="s">
        <v>134</v>
      </c>
      <c r="D77" s="6" t="s">
        <v>255</v>
      </c>
      <c r="F77" s="6" t="s">
        <v>159</v>
      </c>
    </row>
    <row r="78" spans="1:6" ht="14.5">
      <c r="A78" s="8" t="s">
        <v>58</v>
      </c>
      <c r="B78" s="4" t="s">
        <v>135</v>
      </c>
      <c r="D78" s="6" t="s">
        <v>255</v>
      </c>
      <c r="F78" s="6" t="s">
        <v>159</v>
      </c>
    </row>
    <row r="79" spans="1:6" ht="14.5">
      <c r="A79" s="8" t="s">
        <v>59</v>
      </c>
      <c r="B79" s="4" t="s">
        <v>136</v>
      </c>
      <c r="D79" s="6" t="s">
        <v>255</v>
      </c>
      <c r="F79" s="6" t="s">
        <v>159</v>
      </c>
    </row>
    <row r="80" spans="1:6">
      <c r="B80" s="4"/>
    </row>
    <row r="81" spans="1:6" ht="14.5" thickBot="1">
      <c r="A81" s="3" t="s">
        <v>60</v>
      </c>
      <c r="B81" s="3"/>
      <c r="C81" s="3"/>
      <c r="D81" s="7"/>
      <c r="E81" s="3"/>
      <c r="F81" s="7"/>
    </row>
    <row r="82" spans="1:6" ht="14.5">
      <c r="A82" s="8" t="s">
        <v>61</v>
      </c>
      <c r="B82" s="4" t="s">
        <v>137</v>
      </c>
      <c r="D82" s="6" t="s">
        <v>255</v>
      </c>
      <c r="F82" s="6" t="s">
        <v>159</v>
      </c>
    </row>
    <row r="83" spans="1:6" ht="14.5">
      <c r="A83" s="8" t="s">
        <v>62</v>
      </c>
      <c r="B83" s="4" t="s">
        <v>138</v>
      </c>
      <c r="D83" s="6" t="s">
        <v>255</v>
      </c>
      <c r="F83" s="6" t="s">
        <v>159</v>
      </c>
    </row>
    <row r="84" spans="1:6" ht="14.5">
      <c r="A84" s="8" t="s">
        <v>63</v>
      </c>
      <c r="B84" s="4" t="s">
        <v>139</v>
      </c>
      <c r="D84" s="6" t="s">
        <v>255</v>
      </c>
      <c r="F84" s="6" t="s">
        <v>159</v>
      </c>
    </row>
    <row r="85" spans="1:6" ht="14.5">
      <c r="A85" s="8" t="s">
        <v>64</v>
      </c>
      <c r="B85" s="4" t="s">
        <v>140</v>
      </c>
      <c r="D85" s="6" t="s">
        <v>255</v>
      </c>
      <c r="F85" s="6" t="s">
        <v>159</v>
      </c>
    </row>
    <row r="86" spans="1:6" ht="14.5">
      <c r="A86" s="8" t="s">
        <v>65</v>
      </c>
      <c r="B86" s="4" t="s">
        <v>141</v>
      </c>
      <c r="D86" s="6" t="s">
        <v>255</v>
      </c>
      <c r="F86" s="6" t="s">
        <v>159</v>
      </c>
    </row>
    <row r="87" spans="1:6" ht="14.5">
      <c r="A87" s="8" t="s">
        <v>66</v>
      </c>
      <c r="B87" s="4" t="s">
        <v>142</v>
      </c>
      <c r="D87" s="6" t="s">
        <v>255</v>
      </c>
      <c r="F87" s="6" t="s">
        <v>159</v>
      </c>
    </row>
    <row r="88" spans="1:6">
      <c r="B88" s="4"/>
    </row>
    <row r="89" spans="1:6">
      <c r="B89" s="4"/>
    </row>
    <row r="90" spans="1:6" ht="14.5" thickBot="1">
      <c r="A90" s="3" t="s">
        <v>71</v>
      </c>
      <c r="B90" s="3"/>
      <c r="C90" s="3"/>
      <c r="D90" s="7"/>
      <c r="E90" s="3"/>
      <c r="F90" s="7"/>
    </row>
    <row r="91" spans="1:6" ht="14.5">
      <c r="A91" s="8" t="s">
        <v>72</v>
      </c>
      <c r="B91" s="4" t="s">
        <v>146</v>
      </c>
      <c r="D91" s="6" t="s">
        <v>157</v>
      </c>
      <c r="F91" s="6" t="s">
        <v>160</v>
      </c>
    </row>
    <row r="92" spans="1:6" ht="14.5">
      <c r="A92" s="8" t="s">
        <v>73</v>
      </c>
      <c r="B92" s="4" t="s">
        <v>147</v>
      </c>
      <c r="D92" s="6" t="s">
        <v>157</v>
      </c>
      <c r="F92" s="6" t="s">
        <v>160</v>
      </c>
    </row>
    <row r="93" spans="1:6" ht="14.5">
      <c r="A93" s="8" t="s">
        <v>74</v>
      </c>
      <c r="B93" s="4" t="s">
        <v>148</v>
      </c>
      <c r="D93" s="6" t="s">
        <v>157</v>
      </c>
      <c r="F93" s="6" t="s">
        <v>160</v>
      </c>
    </row>
    <row r="94" spans="1:6" ht="14.5">
      <c r="A94" s="8" t="s">
        <v>75</v>
      </c>
      <c r="B94" s="4" t="s">
        <v>149</v>
      </c>
      <c r="D94" s="6" t="s">
        <v>255</v>
      </c>
      <c r="F94" s="6" t="s">
        <v>160</v>
      </c>
    </row>
    <row r="95" spans="1:6" ht="14.5">
      <c r="A95" s="8" t="s">
        <v>76</v>
      </c>
      <c r="B95" s="4" t="s">
        <v>150</v>
      </c>
      <c r="D95" s="6" t="s">
        <v>255</v>
      </c>
      <c r="F95" s="6" t="s">
        <v>160</v>
      </c>
    </row>
    <row r="96" spans="1:6" ht="14.5">
      <c r="A96" s="8" t="s">
        <v>77</v>
      </c>
      <c r="B96" s="4" t="s">
        <v>151</v>
      </c>
      <c r="D96" s="6" t="s">
        <v>255</v>
      </c>
      <c r="F96" s="6" t="s">
        <v>160</v>
      </c>
    </row>
    <row r="97" spans="1:6" ht="14.5">
      <c r="A97" s="8" t="s">
        <v>78</v>
      </c>
      <c r="B97" s="4" t="s">
        <v>153</v>
      </c>
      <c r="D97" s="6" t="s">
        <v>255</v>
      </c>
      <c r="F97" s="6" t="s">
        <v>160</v>
      </c>
    </row>
    <row r="98" spans="1:6" ht="14.5">
      <c r="A98" s="8" t="s">
        <v>79</v>
      </c>
      <c r="B98" s="4" t="s">
        <v>152</v>
      </c>
      <c r="D98" s="6" t="s">
        <v>255</v>
      </c>
      <c r="F98" s="6" t="s">
        <v>160</v>
      </c>
    </row>
    <row r="99" spans="1:6" ht="14.5">
      <c r="A99" s="8" t="s">
        <v>80</v>
      </c>
      <c r="B99" s="4" t="s">
        <v>154</v>
      </c>
      <c r="D99" s="6" t="s">
        <v>255</v>
      </c>
      <c r="F99" s="6" t="s">
        <v>160</v>
      </c>
    </row>
  </sheetData>
  <mergeCells count="1">
    <mergeCell ref="A1:F2"/>
  </mergeCells>
  <phoneticPr fontId="11" type="noConversion"/>
  <hyperlinks>
    <hyperlink ref="A5" location="'EU OVA'!A1" display="EU OVA" xr:uid="{2C370024-43B3-4820-BAEC-86109F1256B5}"/>
    <hyperlink ref="A6" location="'EU OVB'!A1" display="EU OVB" xr:uid="{440330BC-4148-4238-8DA8-692AEDAE3B41}"/>
    <hyperlink ref="A11" location="'EU LI3'!A1" display="EU LI3" xr:uid="{23AD66D8-FC85-46B1-9BA9-6523BDE2406C}"/>
    <hyperlink ref="A12" location="'EU LI1'!A1" display="EU LI1" xr:uid="{1227ACF3-3644-4FC5-85A3-6405A9B5757D}"/>
    <hyperlink ref="A13" location="'EU LI2'!A1" display="EU LI2" xr:uid="{D09C7D0D-FCBA-4D28-B73B-9B3939850699}"/>
    <hyperlink ref="A14" location="'EU LIA'!A1" display="EU LIA" xr:uid="{4F0BA550-51E9-4B0C-BBBC-D9B2E5EA28A7}"/>
    <hyperlink ref="A15" location="'EU LIB'!A1" display="EU LIB" xr:uid="{319B7B79-62A7-4B9B-8C24-07B66190F18A}"/>
    <hyperlink ref="A16" location="'EU OV1'!A1" display="EU OV1" xr:uid="{FD53654B-AF62-42DE-BBB4-4A926077CBC5}"/>
    <hyperlink ref="A17" location="'EU INS1'!A1" display="EU INS1" xr:uid="{C3F06616-0C4D-47B6-A46D-B64B23BF42E8}"/>
    <hyperlink ref="A18" location="'EU CCA'!A1" display="EU CCA" xr:uid="{54AAB098-BFFC-4A54-AF47-F17C87D01A2B}"/>
    <hyperlink ref="A19" location="'EU CC1'!A1" display="EU CC1" xr:uid="{5BC49398-2A1E-4EF9-BB87-2DE9EBCC3FA0}"/>
    <hyperlink ref="A20" location="'EU CC2'!A1" display="EU CC2" xr:uid="{EAB4A771-7C1B-4776-B301-F89F864FBD1A}"/>
    <hyperlink ref="A21" location="'EU OVC'!A1" display="EU OVC" xr:uid="{9C57023B-D8A7-4CF2-99A2-B245C60EE26F}"/>
    <hyperlink ref="A9" location="'EU CCyB1'!A1" display="EU CCYB1" xr:uid="{1A94CAE0-0818-450D-B753-77B81F52EED9}"/>
    <hyperlink ref="A10" location="'EU CCyB2'!A1" display="EU CCYB2" xr:uid="{AF206940-6AB6-46C0-A0D5-E29470915B27}"/>
    <hyperlink ref="A23" location="'EU LR1'!A1" display="EU LR1" xr:uid="{F999BE5E-C548-4614-BB93-7B4CFB536F8E}"/>
    <hyperlink ref="A24" location="'EU LR2'!A1" display="EU LR2" xr:uid="{7158DC0F-F4B1-40BB-90DC-14052722DF4A}"/>
    <hyperlink ref="A25" location="'EU LR3'!A1" display="EU LR3" xr:uid="{9F0EF4C4-99D2-4CB2-95ED-9AC7008AF150}"/>
    <hyperlink ref="A26" location="'EU LRA'!A1" display="EU LRA" xr:uid="{3E660B42-7466-4921-B0D7-7E9304892490}"/>
    <hyperlink ref="A22" location="'EU KM1'!A1" display="EU KM1" xr:uid="{5414315A-22ED-4B9E-9D72-265361DE8B5D}"/>
    <hyperlink ref="A34" location="'EU CRA'!A1" display="EU CRA" xr:uid="{CDFDA3A3-7FAC-44FD-811C-4333A4A809F9}"/>
    <hyperlink ref="A35" location="'EU CRB'!A1" display="EU CRB" xr:uid="{BE4B2F0B-C664-4D90-A393-2AD993076A53}"/>
    <hyperlink ref="A36" location="'EU CR4'!A1" display="EU CR4" xr:uid="{32DA7D11-D12B-4D9E-9E10-162764E1018D}"/>
    <hyperlink ref="A37" location="'EU CR5'!A1" display="EU CR5" xr:uid="{36D84937-EA18-41A5-8220-84AE99FC2FB1}"/>
    <hyperlink ref="A38" location="'EU CRD'!A1" display="EU CRD" xr:uid="{449FAFA7-6701-4882-B09E-839946A8C34A}"/>
    <hyperlink ref="A39" location="'EU CR1-A'!A1" display="EU CR1A" xr:uid="{CC739A83-2FFB-453C-B726-89C372ACE017}"/>
    <hyperlink ref="A40" location="'EU CQ5'!A1" display="EU CQ5" xr:uid="{B638F996-8B5B-4A4F-B8CF-0410BCE8E230}"/>
    <hyperlink ref="A41" location="'EU CQ4'!A1" display="EU CQ4" xr:uid="{5DAEB33A-DDFF-4F0A-8CC7-F2DF773F13FD}"/>
    <hyperlink ref="A43" location="'EU CQ7'!A1" display="EU CQ7" xr:uid="{F7445F9E-D3FA-4D5F-8844-FD73E1E75FD2}"/>
    <hyperlink ref="A44" location="'EU CR3'!A1" display="EU CR3" xr:uid="{B4B4F3AA-6BDB-4C12-83CA-7CF10CDBA79C}"/>
    <hyperlink ref="A45" location="'EU CRC'!A1" display="EU CRC" xr:uid="{6CD54FB0-2115-4569-A9FC-B43F63224906}"/>
    <hyperlink ref="A46" location="'EU CR1'!A1" display="EU CR1" xr:uid="{1B872C21-98B3-4BA0-8B5E-EA4D8C7951C1}"/>
    <hyperlink ref="A47" location="'EU CQ3'!A1" display="EU CQ3" xr:uid="{57F84806-403A-4274-A11C-B048C9BE8D13}"/>
    <hyperlink ref="A48" location="'EU CQ1'!A1" display="EU CQ1" xr:uid="{90553615-4820-4A1B-B2E4-D53C283FCF29}"/>
    <hyperlink ref="A49" location="'EU CR2'!A1" display="EU CR2" xr:uid="{2EC6FFB8-06DE-405C-8C09-AAE0055379EA}"/>
    <hyperlink ref="A50" location="'EU CCRA'!A1" display="EU CCRA" xr:uid="{B252ADF6-7D28-4B8F-9DC3-786F43D5067E}"/>
    <hyperlink ref="A51" location="'EU CCR1'!A1" display="EU CCR1" xr:uid="{831F1EC4-9D43-4F2D-88F8-B92256BED8C8}"/>
    <hyperlink ref="A52" location="'EU CCR3'!A1" display="EU CCR3" xr:uid="{6BC84842-E624-4A4B-BEA0-DE31CFA5372F}"/>
    <hyperlink ref="A53" location="'EU CCR5'!A1" display="EU CCR5" xr:uid="{8020652B-65A9-4B3C-8445-6C3FD4471CB2}"/>
    <hyperlink ref="A54" location="'EU CCR6'!A1" display="EU CCR6" xr:uid="{04F3194D-3908-4115-AB1B-133EFFF02894}"/>
    <hyperlink ref="A55" location="'EU CCR8'!A1" display="EU CCR8" xr:uid="{0F5BEA91-203D-430C-B337-933F55DBEEF6}"/>
    <hyperlink ref="A60" location="'EU MR1'!A1" display="EU MR1" xr:uid="{CC5AA1D8-BACE-4502-8900-9178196C8B6A}"/>
    <hyperlink ref="A61" location="'EU MRA'!A1" display="EU MRA" xr:uid="{7B036727-2D26-404B-819D-926F19A75745}"/>
    <hyperlink ref="A62" location="'EU IRRBB1'!A1" display="EU IRRBB1" xr:uid="{6EE530D5-331E-4B15-9187-78FE0BC42215}"/>
    <hyperlink ref="A63" location="'EU IRRBBA'!A1" display="EU IRRBBA" xr:uid="{F6694994-BBF1-41F0-9CE1-17F94C46263A}"/>
    <hyperlink ref="A66" location="'EU LIQA'!A1" display="EU LIQA" xr:uid="{F5AE2285-C4E6-4447-A32A-F06C157F7602}"/>
    <hyperlink ref="A67" location="'EU LIQ1'!A1" display="EU LIQ1" xr:uid="{E13F5708-CD05-40DF-B724-9429821B01C6}"/>
    <hyperlink ref="A68" location="'EU LIQB'!A1" display="EU LIQB" xr:uid="{0CE07589-2C84-4EB0-B498-B742B30C8EE3}"/>
    <hyperlink ref="A69" location="'EU AE1'!A1" display="EU AE1" xr:uid="{984A208A-5D65-4BB8-A6E4-F14730CE7521}"/>
    <hyperlink ref="A70" location="'EU AE2'!A1" display="EU AE2" xr:uid="{BEEEA4FB-E69F-494E-B77E-C5AC43A7C57D}"/>
    <hyperlink ref="A71" location="'EU AE3'!A1" display="EU AE3" xr:uid="{035F13FE-1F29-4F4B-BDD3-14013BF1779C}"/>
    <hyperlink ref="A72" location="'EU AE4'!A1" display="EU AE4" xr:uid="{4B2C3441-06A8-4D98-98BE-91A6C9E1858D}"/>
    <hyperlink ref="A73" location="'EU LIQ2'!A1" display="EU LIQ2" xr:uid="{7AD6D816-571F-4ED3-A754-0D85ED0E9447}"/>
    <hyperlink ref="A76" location="'EU ORA'!A1" display="EU ORA" xr:uid="{42D58977-2164-4F69-ACEF-0ED457CC7CC2}"/>
    <hyperlink ref="A77" location="'EU OR1'!A1" display="EU OR1" xr:uid="{6DCC76C2-AAFE-40D0-B7E3-B30D114CE28E}"/>
    <hyperlink ref="A78" location="'EU OR2'!A1" display="EU OR2" xr:uid="{F9F24D8C-4891-4FC2-8CFD-5C0AEAECA60C}"/>
    <hyperlink ref="A79" location="'EU OR3'!A1" display="EU OR3" xr:uid="{9C939610-A093-4FC1-B859-17BCB3B3D5BD}"/>
    <hyperlink ref="A82" location="REMA!A1" display="EU REMA" xr:uid="{4A413BA1-DDAC-4C51-BEED-B27F4352E887}"/>
    <hyperlink ref="A83" location="'REM1'!A1" display="EU REM1" xr:uid="{28620323-E9CB-4149-9944-158E1264F039}"/>
    <hyperlink ref="A84" location="'REM2'!A1" display="EU REM2" xr:uid="{4494F065-5465-47D3-8E61-A08A1BC26D2A}"/>
    <hyperlink ref="A85" location="'REM3'!A1" display="EU REM3" xr:uid="{76E1E05F-413A-4DBE-A66A-DB561750ADD9}"/>
    <hyperlink ref="A86" location="'REM4'!A1" display="EU REM4" xr:uid="{12C2108F-1D57-49EA-9A59-B8D124CD4FCA}"/>
    <hyperlink ref="A87" location="'REM5'!A1" display="EU REM5" xr:uid="{F65C03FC-2A28-408B-8FDF-35F5D555A802}"/>
    <hyperlink ref="A29" location="'EU KM2'!A1" display="EU KM2" xr:uid="{2641771C-DF02-4794-85BE-B1A700B3BB25}"/>
    <hyperlink ref="A30" location="'EU TLAC1'!A1" display="EU TLAC1" xr:uid="{3F9ED8D5-DE23-4667-A610-1A8364929B7B}"/>
    <hyperlink ref="A31" location="'EU TLAC3b'!A1" display="EU TLAC3b" xr:uid="{1FBEFDC9-B855-4208-91B9-35ADD677D2A8}"/>
    <hyperlink ref="A91" location="ESGA!A1" display="ESG A" xr:uid="{F7B5A19B-2C68-457D-9B14-E09A7CA10A0C}"/>
    <hyperlink ref="A92" location="ESGB!A1" display="ESG B" xr:uid="{3DCCEA2F-7499-41B3-941B-4435E9953A30}"/>
    <hyperlink ref="A93" location="ESGC!A1" display="ESG C" xr:uid="{6C3FEA20-CBDE-4B0F-B4F8-FB63A8192AB5}"/>
    <hyperlink ref="A94" location="'ESG1'!A1" display="ESG 1" xr:uid="{758BA530-187F-4E33-9A4E-2E98411F4AF8}"/>
    <hyperlink ref="A95" location="'ESG2'!A1" display="ESG 2" xr:uid="{3BB6E2E6-6798-43FA-8466-CCAADE710B60}"/>
    <hyperlink ref="A96" location="'ESG3'!A1" display="ESG 3" xr:uid="{9DE89C61-527E-48B0-9FBD-3DBAF297EAE0}"/>
    <hyperlink ref="A97" location="'ESG4'!A1" display="ESG 4" xr:uid="{43FC8735-C83A-400B-81D5-C4475A007F43}"/>
    <hyperlink ref="A98" location="'ESG5'!A1" display="ESG 5" xr:uid="{85DFA9B0-ED3D-4AEB-A7CA-E8B2E3FF9319}"/>
    <hyperlink ref="A99" location="'ESG10'!A1" display="ESG 10" xr:uid="{0DB0F8BE-6EDA-4C2E-99B3-E3B5E0B030EC}"/>
    <hyperlink ref="A56" location="'EU CVAA'!A1" display="EU CVAA" xr:uid="{6E604FA0-7567-4691-AFD2-85D3EC8B9E64}"/>
    <hyperlink ref="A57" location="'EU CVA1'!A1" display="EU CVA1" xr:uid="{9441CDBC-AE91-42DC-8495-974F92197244}"/>
    <hyperlink ref="A42" location="'EU CR10'!A1" display="EU CR10" xr:uid="{2072DF65-3CB8-4077-8F97-804470C5523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6188-50DA-40D8-B18B-4B6CC48B657A}">
  <dimension ref="A1:F8"/>
  <sheetViews>
    <sheetView workbookViewId="0"/>
  </sheetViews>
  <sheetFormatPr defaultColWidth="8.7265625" defaultRowHeight="14.5"/>
  <cols>
    <col min="1" max="1" width="17.1796875" style="22" customWidth="1"/>
    <col min="2" max="2" width="10.54296875" style="22" customWidth="1"/>
    <col min="3" max="3" width="78.6328125" style="22" customWidth="1"/>
    <col min="4" max="4" width="26.453125" style="22" customWidth="1"/>
    <col min="5" max="16384" width="8.7265625" style="22"/>
  </cols>
  <sheetData>
    <row r="1" spans="1:6">
      <c r="A1" s="52" t="s">
        <v>261</v>
      </c>
    </row>
    <row r="3" spans="1:6">
      <c r="A3" s="980" t="s">
        <v>161</v>
      </c>
      <c r="B3" s="981" t="s">
        <v>162</v>
      </c>
      <c r="C3" s="980" t="s">
        <v>185</v>
      </c>
      <c r="D3" s="980" t="s">
        <v>184</v>
      </c>
      <c r="F3" s="967" t="s">
        <v>186</v>
      </c>
    </row>
    <row r="4" spans="1:6">
      <c r="A4" s="980"/>
      <c r="B4" s="981"/>
      <c r="C4" s="980"/>
      <c r="D4" s="980"/>
      <c r="F4" s="967"/>
    </row>
    <row r="5" spans="1:6">
      <c r="A5" s="46" t="s">
        <v>262</v>
      </c>
      <c r="B5" s="47" t="s">
        <v>164</v>
      </c>
      <c r="C5" s="46" t="s">
        <v>265</v>
      </c>
      <c r="D5" s="48" t="s">
        <v>1975</v>
      </c>
    </row>
    <row r="6" spans="1:6">
      <c r="A6" s="49" t="s">
        <v>263</v>
      </c>
      <c r="B6" s="50" t="s">
        <v>190</v>
      </c>
      <c r="C6" s="49" t="s">
        <v>266</v>
      </c>
      <c r="D6" s="48" t="s">
        <v>1976</v>
      </c>
    </row>
    <row r="7" spans="1:6" ht="23">
      <c r="A7" s="46" t="s">
        <v>264</v>
      </c>
      <c r="B7" s="47" t="s">
        <v>193</v>
      </c>
      <c r="C7" s="46" t="s">
        <v>267</v>
      </c>
      <c r="D7" s="48" t="s">
        <v>291</v>
      </c>
    </row>
    <row r="8" spans="1:6" ht="23">
      <c r="A8" s="49" t="s">
        <v>263</v>
      </c>
      <c r="B8" s="50" t="s">
        <v>173</v>
      </c>
      <c r="C8" s="49" t="s">
        <v>268</v>
      </c>
      <c r="D8" s="48" t="s">
        <v>1977</v>
      </c>
    </row>
  </sheetData>
  <mergeCells count="5">
    <mergeCell ref="A3:A4"/>
    <mergeCell ref="B3:B4"/>
    <mergeCell ref="C3:C4"/>
    <mergeCell ref="D3:D4"/>
    <mergeCell ref="F3:F4"/>
  </mergeCells>
  <hyperlinks>
    <hyperlink ref="F3" location="Index!A1" display="Index" xr:uid="{7ED9607C-ED63-4AE6-90B1-A70018C9E30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1F621-156C-4E82-B196-69E5B119B865}">
  <dimension ref="A1:H47"/>
  <sheetViews>
    <sheetView workbookViewId="0"/>
  </sheetViews>
  <sheetFormatPr defaultColWidth="8.7265625" defaultRowHeight="14.5"/>
  <cols>
    <col min="1" max="1" width="8.7265625" style="22"/>
    <col min="2" max="2" width="56.453125" style="22" customWidth="1"/>
    <col min="3" max="3" width="14.453125" style="22" customWidth="1"/>
    <col min="4" max="4" width="12.1796875" style="22" customWidth="1"/>
    <col min="5" max="5" width="1.81640625" style="22" customWidth="1"/>
    <col min="6" max="6" width="19.453125" style="22" customWidth="1"/>
    <col min="7" max="16384" width="8.7265625" style="22"/>
  </cols>
  <sheetData>
    <row r="1" spans="1:8">
      <c r="A1" s="10" t="s">
        <v>269</v>
      </c>
    </row>
    <row r="3" spans="1:8">
      <c r="A3" s="60"/>
      <c r="B3" s="60"/>
      <c r="C3" s="55" t="s">
        <v>201</v>
      </c>
      <c r="D3" s="55" t="s">
        <v>202</v>
      </c>
      <c r="E3" s="55"/>
      <c r="F3" s="55" t="s">
        <v>203</v>
      </c>
    </row>
    <row r="4" spans="1:8" ht="23">
      <c r="A4" s="60"/>
      <c r="B4" s="61"/>
      <c r="C4" s="982" t="s">
        <v>270</v>
      </c>
      <c r="D4" s="982"/>
      <c r="E4" s="56"/>
      <c r="F4" s="57" t="s">
        <v>271</v>
      </c>
      <c r="H4" s="967" t="s">
        <v>186</v>
      </c>
    </row>
    <row r="5" spans="1:8">
      <c r="A5" s="983" t="s">
        <v>294</v>
      </c>
      <c r="B5" s="983"/>
      <c r="C5" s="58" t="s">
        <v>292</v>
      </c>
      <c r="D5" s="58" t="s">
        <v>293</v>
      </c>
      <c r="E5" s="56"/>
      <c r="F5" s="58" t="s">
        <v>292</v>
      </c>
      <c r="H5" s="967"/>
    </row>
    <row r="6" spans="1:8">
      <c r="A6" s="39">
        <v>1</v>
      </c>
      <c r="B6" s="53" t="s">
        <v>272</v>
      </c>
      <c r="C6" s="683">
        <v>888501</v>
      </c>
      <c r="D6" s="683">
        <v>890041.33186899999</v>
      </c>
      <c r="E6" s="683"/>
      <c r="F6" s="683">
        <v>71080.08</v>
      </c>
    </row>
    <row r="7" spans="1:8">
      <c r="A7" s="39">
        <v>2</v>
      </c>
      <c r="B7" s="54" t="s">
        <v>273</v>
      </c>
      <c r="C7" s="683">
        <v>888501</v>
      </c>
      <c r="D7" s="683">
        <v>890041.33186899999</v>
      </c>
      <c r="E7" s="683"/>
      <c r="F7" s="683">
        <v>71080.08</v>
      </c>
    </row>
    <row r="8" spans="1:8">
      <c r="A8" s="39">
        <v>3</v>
      </c>
      <c r="B8" s="54" t="s">
        <v>274</v>
      </c>
      <c r="C8" s="683"/>
      <c r="D8" s="683"/>
      <c r="E8" s="683"/>
      <c r="F8" s="683"/>
    </row>
    <row r="9" spans="1:8">
      <c r="A9" s="39">
        <v>4</v>
      </c>
      <c r="B9" s="54" t="s">
        <v>275</v>
      </c>
      <c r="C9" s="683"/>
      <c r="D9" s="683"/>
      <c r="E9" s="683"/>
      <c r="F9" s="683"/>
    </row>
    <row r="10" spans="1:8">
      <c r="A10" s="39" t="s">
        <v>276</v>
      </c>
      <c r="B10" s="54" t="s">
        <v>277</v>
      </c>
      <c r="C10" s="683"/>
      <c r="D10" s="683"/>
      <c r="E10" s="683"/>
      <c r="F10" s="683"/>
    </row>
    <row r="11" spans="1:8">
      <c r="A11" s="39">
        <v>5</v>
      </c>
      <c r="B11" s="54" t="s">
        <v>278</v>
      </c>
      <c r="C11" s="683"/>
      <c r="D11" s="683"/>
      <c r="E11" s="683"/>
      <c r="F11" s="683"/>
    </row>
    <row r="12" spans="1:8">
      <c r="A12" s="39">
        <v>6</v>
      </c>
      <c r="B12" s="53" t="s">
        <v>279</v>
      </c>
      <c r="C12" s="683">
        <v>6723</v>
      </c>
      <c r="D12" s="683">
        <v>4805.8342040000007</v>
      </c>
      <c r="E12" s="683"/>
      <c r="F12" s="683">
        <v>537.84</v>
      </c>
    </row>
    <row r="13" spans="1:8">
      <c r="A13" s="39">
        <v>7</v>
      </c>
      <c r="B13" s="54" t="s">
        <v>273</v>
      </c>
      <c r="C13" s="683">
        <v>4222</v>
      </c>
      <c r="D13" s="683">
        <v>3155.5705390000003</v>
      </c>
      <c r="E13" s="683"/>
      <c r="F13" s="683">
        <v>337.76</v>
      </c>
    </row>
    <row r="14" spans="1:8">
      <c r="A14" s="39">
        <v>8</v>
      </c>
      <c r="B14" s="54" t="s">
        <v>280</v>
      </c>
      <c r="C14" s="683"/>
      <c r="D14" s="683"/>
      <c r="E14" s="683"/>
      <c r="F14" s="683"/>
    </row>
    <row r="15" spans="1:8">
      <c r="A15" s="39" t="s">
        <v>281</v>
      </c>
      <c r="B15" s="54" t="s">
        <v>282</v>
      </c>
      <c r="C15" s="683"/>
      <c r="D15" s="683"/>
      <c r="E15" s="683"/>
      <c r="F15" s="683"/>
    </row>
    <row r="16" spans="1:8">
      <c r="A16" s="39">
        <v>9</v>
      </c>
      <c r="B16" s="54" t="s">
        <v>283</v>
      </c>
      <c r="C16" s="683"/>
      <c r="D16" s="683"/>
      <c r="E16" s="683"/>
      <c r="F16" s="683"/>
    </row>
    <row r="17" spans="1:6">
      <c r="A17" s="39">
        <v>10</v>
      </c>
      <c r="B17" s="53" t="s">
        <v>284</v>
      </c>
      <c r="C17" s="683">
        <v>2501</v>
      </c>
      <c r="D17" s="683">
        <v>1650.2636649999999</v>
      </c>
      <c r="E17" s="683"/>
      <c r="F17" s="683">
        <v>200.08</v>
      </c>
    </row>
    <row r="18" spans="1:6">
      <c r="A18" s="39" t="s">
        <v>285</v>
      </c>
      <c r="B18" s="53" t="s">
        <v>286</v>
      </c>
      <c r="C18" s="683">
        <v>2501</v>
      </c>
      <c r="D18" s="683">
        <v>1650.2636649999999</v>
      </c>
      <c r="E18" s="683"/>
      <c r="F18" s="683">
        <v>200.08</v>
      </c>
    </row>
    <row r="19" spans="1:6">
      <c r="A19" s="39" t="s">
        <v>287</v>
      </c>
      <c r="B19" s="53" t="s">
        <v>288</v>
      </c>
      <c r="C19" s="683"/>
      <c r="D19" s="683"/>
      <c r="E19" s="53"/>
      <c r="F19" s="683"/>
    </row>
    <row r="20" spans="1:6">
      <c r="A20" s="39" t="s">
        <v>289</v>
      </c>
      <c r="B20" s="53" t="s">
        <v>290</v>
      </c>
      <c r="C20" s="683"/>
      <c r="D20" s="683"/>
      <c r="E20" s="53"/>
      <c r="F20" s="683"/>
    </row>
    <row r="21" spans="1:6">
      <c r="A21" s="39">
        <v>11</v>
      </c>
      <c r="B21" s="53" t="s">
        <v>291</v>
      </c>
      <c r="C21" s="59"/>
      <c r="D21" s="59"/>
      <c r="E21" s="59"/>
      <c r="F21" s="59"/>
    </row>
    <row r="22" spans="1:6">
      <c r="A22" s="39">
        <v>12</v>
      </c>
      <c r="B22" s="53" t="s">
        <v>291</v>
      </c>
      <c r="C22" s="59"/>
      <c r="D22" s="59"/>
      <c r="E22" s="59"/>
      <c r="F22" s="59"/>
    </row>
    <row r="23" spans="1:6">
      <c r="A23" s="39">
        <v>13</v>
      </c>
      <c r="B23" s="53" t="s">
        <v>291</v>
      </c>
      <c r="C23" s="59"/>
      <c r="D23" s="59"/>
      <c r="E23" s="59"/>
      <c r="F23" s="59"/>
    </row>
    <row r="24" spans="1:6">
      <c r="A24" s="39">
        <v>14</v>
      </c>
      <c r="B24" s="53" t="s">
        <v>291</v>
      </c>
      <c r="C24" s="59"/>
      <c r="D24" s="59"/>
      <c r="E24" s="59"/>
      <c r="F24" s="59"/>
    </row>
    <row r="25" spans="1:6">
      <c r="A25" s="39">
        <v>15</v>
      </c>
      <c r="B25" s="53" t="s">
        <v>295</v>
      </c>
      <c r="C25" s="683"/>
      <c r="D25" s="683"/>
      <c r="F25" s="683"/>
    </row>
    <row r="26" spans="1:6">
      <c r="A26" s="39">
        <v>16</v>
      </c>
      <c r="B26" s="53" t="s">
        <v>297</v>
      </c>
      <c r="C26" s="683"/>
      <c r="D26" s="683"/>
      <c r="F26" s="683"/>
    </row>
    <row r="27" spans="1:6">
      <c r="A27" s="39">
        <v>17</v>
      </c>
      <c r="B27" s="54" t="s">
        <v>298</v>
      </c>
      <c r="C27" s="683"/>
      <c r="D27" s="683"/>
      <c r="F27" s="683"/>
    </row>
    <row r="28" spans="1:6">
      <c r="A28" s="39">
        <v>18</v>
      </c>
      <c r="B28" s="54" t="s">
        <v>299</v>
      </c>
      <c r="C28" s="683"/>
      <c r="D28" s="683"/>
      <c r="F28" s="683"/>
    </row>
    <row r="29" spans="1:6">
      <c r="A29" s="39">
        <v>19</v>
      </c>
      <c r="B29" s="54" t="s">
        <v>300</v>
      </c>
      <c r="C29" s="683"/>
      <c r="D29" s="683"/>
      <c r="F29" s="683"/>
    </row>
    <row r="30" spans="1:6">
      <c r="A30" s="39" t="s">
        <v>296</v>
      </c>
      <c r="B30" s="54" t="s">
        <v>301</v>
      </c>
      <c r="C30" s="683"/>
      <c r="D30" s="683"/>
      <c r="F30" s="683"/>
    </row>
    <row r="31" spans="1:6">
      <c r="A31" s="39">
        <v>20</v>
      </c>
      <c r="B31" s="53" t="s">
        <v>303</v>
      </c>
      <c r="C31" s="683">
        <v>15825</v>
      </c>
      <c r="D31" s="683">
        <v>20486.763129999999</v>
      </c>
      <c r="E31" s="683"/>
      <c r="F31" s="683">
        <v>1266</v>
      </c>
    </row>
    <row r="32" spans="1:6">
      <c r="A32" s="39">
        <v>21</v>
      </c>
      <c r="B32" s="54" t="s">
        <v>304</v>
      </c>
      <c r="C32" s="683"/>
      <c r="D32" s="683"/>
      <c r="E32" s="683"/>
      <c r="F32" s="683"/>
    </row>
    <row r="33" spans="1:6">
      <c r="A33" s="39" t="s">
        <v>302</v>
      </c>
      <c r="B33" s="54" t="s">
        <v>305</v>
      </c>
      <c r="C33" s="683"/>
      <c r="D33" s="683"/>
      <c r="E33" s="683"/>
      <c r="F33" s="683"/>
    </row>
    <row r="34" spans="1:6">
      <c r="A34" s="39">
        <v>22</v>
      </c>
      <c r="B34" s="54" t="s">
        <v>306</v>
      </c>
      <c r="C34" s="683"/>
      <c r="D34" s="683"/>
      <c r="E34" s="683"/>
      <c r="F34" s="683"/>
    </row>
    <row r="35" spans="1:6">
      <c r="A35" s="39" t="s">
        <v>307</v>
      </c>
      <c r="B35" s="53" t="s">
        <v>308</v>
      </c>
      <c r="C35" s="683"/>
      <c r="D35" s="683"/>
      <c r="E35" s="683"/>
      <c r="F35" s="683"/>
    </row>
    <row r="36" spans="1:6">
      <c r="A36" s="39">
        <v>23</v>
      </c>
      <c r="B36" s="53" t="s">
        <v>309</v>
      </c>
      <c r="C36" s="683"/>
      <c r="D36" s="683"/>
      <c r="E36" s="683"/>
      <c r="F36" s="683"/>
    </row>
    <row r="37" spans="1:6">
      <c r="A37" s="39">
        <v>24</v>
      </c>
      <c r="B37" s="53" t="s">
        <v>55</v>
      </c>
      <c r="C37" s="683">
        <v>84635</v>
      </c>
      <c r="D37" s="683">
        <v>106011</v>
      </c>
      <c r="E37" s="683"/>
      <c r="F37" s="683">
        <v>6770.8</v>
      </c>
    </row>
    <row r="38" spans="1:6">
      <c r="A38" s="39" t="s">
        <v>310</v>
      </c>
      <c r="B38" s="53" t="s">
        <v>311</v>
      </c>
      <c r="C38" s="683"/>
      <c r="D38" s="683"/>
      <c r="E38" s="683"/>
      <c r="F38" s="683"/>
    </row>
    <row r="39" spans="1:6">
      <c r="A39" s="39">
        <v>25</v>
      </c>
      <c r="B39" s="53" t="s">
        <v>312</v>
      </c>
      <c r="C39" s="683">
        <v>33501</v>
      </c>
      <c r="D39" s="683">
        <v>36710</v>
      </c>
      <c r="E39" s="683"/>
      <c r="F39" s="683">
        <v>2680.08</v>
      </c>
    </row>
    <row r="40" spans="1:6">
      <c r="A40" s="39">
        <v>26</v>
      </c>
      <c r="B40" s="53" t="s">
        <v>313</v>
      </c>
      <c r="C40" s="683"/>
      <c r="D40" s="683"/>
      <c r="E40" s="683"/>
      <c r="F40" s="683"/>
    </row>
    <row r="41" spans="1:6">
      <c r="A41" s="39">
        <v>27</v>
      </c>
      <c r="B41" s="53" t="s">
        <v>314</v>
      </c>
      <c r="C41" s="683"/>
      <c r="D41" s="683"/>
      <c r="E41" s="788"/>
      <c r="F41" s="683"/>
    </row>
    <row r="42" spans="1:6">
      <c r="A42" s="39">
        <v>28</v>
      </c>
      <c r="B42" s="53" t="s">
        <v>315</v>
      </c>
      <c r="C42" s="683"/>
      <c r="D42" s="683"/>
      <c r="E42" s="788"/>
      <c r="F42" s="683"/>
    </row>
    <row r="43" spans="1:6">
      <c r="A43" s="62">
        <v>29</v>
      </c>
      <c r="B43" s="63" t="s">
        <v>237</v>
      </c>
      <c r="C43" s="789">
        <f>+C37+C12+C6+C31+C39</f>
        <v>1029185</v>
      </c>
      <c r="D43" s="789">
        <f>+D37+D12+D6+D31+D39</f>
        <v>1058054.9292029999</v>
      </c>
      <c r="E43" s="789"/>
      <c r="F43" s="789">
        <f>C43*8%</f>
        <v>82334.8</v>
      </c>
    </row>
    <row r="44" spans="1:6">
      <c r="A44" s="39"/>
      <c r="B44" s="53"/>
    </row>
    <row r="45" spans="1:6">
      <c r="A45" s="39"/>
      <c r="B45" s="53"/>
    </row>
    <row r="46" spans="1:6">
      <c r="A46" s="39"/>
      <c r="B46" s="53"/>
    </row>
    <row r="47" spans="1:6">
      <c r="A47" s="39"/>
      <c r="B47" s="53"/>
    </row>
  </sheetData>
  <mergeCells count="3">
    <mergeCell ref="C4:D4"/>
    <mergeCell ref="A5:B5"/>
    <mergeCell ref="H4:H5"/>
  </mergeCells>
  <hyperlinks>
    <hyperlink ref="H4" location="Index!A1" display="Index" xr:uid="{F086355D-34ED-4BA9-B285-BC582930AC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768C-11A3-483E-9B56-C524174C637B}">
  <dimension ref="A1:G5"/>
  <sheetViews>
    <sheetView workbookViewId="0"/>
  </sheetViews>
  <sheetFormatPr defaultColWidth="8.7265625" defaultRowHeight="14.5"/>
  <cols>
    <col min="1" max="1" width="8.7265625" style="22"/>
    <col min="2" max="2" width="61.26953125" style="22" customWidth="1"/>
    <col min="3" max="3" width="16.81640625" style="22" customWidth="1"/>
    <col min="4" max="4" width="12.453125" style="22" customWidth="1"/>
    <col min="5" max="16384" width="8.7265625" style="22"/>
  </cols>
  <sheetData>
    <row r="1" spans="1:7">
      <c r="A1" s="10" t="s">
        <v>316</v>
      </c>
    </row>
    <row r="3" spans="1:7">
      <c r="A3" s="66"/>
      <c r="B3" s="67"/>
      <c r="C3" s="56" t="s">
        <v>201</v>
      </c>
      <c r="D3" s="56" t="s">
        <v>202</v>
      </c>
    </row>
    <row r="4" spans="1:7" ht="23">
      <c r="A4" s="68" t="s">
        <v>235</v>
      </c>
      <c r="B4" s="67"/>
      <c r="C4" s="57" t="s">
        <v>317</v>
      </c>
      <c r="D4" s="57" t="s">
        <v>318</v>
      </c>
      <c r="G4" s="21" t="s">
        <v>186</v>
      </c>
    </row>
    <row r="5" spans="1:7" ht="23">
      <c r="A5" s="36">
        <v>1</v>
      </c>
      <c r="B5" s="48" t="s">
        <v>319</v>
      </c>
      <c r="C5" s="834">
        <v>13398.480265</v>
      </c>
      <c r="D5" s="834">
        <v>33496.587789999998</v>
      </c>
    </row>
  </sheetData>
  <hyperlinks>
    <hyperlink ref="G4" location="Index!A1" display="Index" xr:uid="{501FF960-29B7-4D7D-9949-ADBCBCC3020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56233-5265-48BC-8110-70ED62D266ED}">
  <dimension ref="A1:Z60"/>
  <sheetViews>
    <sheetView workbookViewId="0"/>
  </sheetViews>
  <sheetFormatPr defaultColWidth="8.81640625" defaultRowHeight="14.5"/>
  <cols>
    <col min="1" max="1" width="6.7265625" style="772" customWidth="1"/>
    <col min="2" max="2" width="51.7265625" style="527" customWidth="1"/>
    <col min="3" max="23" width="36.453125" style="527" customWidth="1"/>
    <col min="24" max="16384" width="8.81640625" style="527"/>
  </cols>
  <sheetData>
    <row r="1" spans="1:26">
      <c r="A1" s="10" t="s">
        <v>1760</v>
      </c>
      <c r="B1" s="690"/>
      <c r="C1" s="690"/>
      <c r="D1" s="690"/>
      <c r="E1" s="690"/>
      <c r="F1" s="690"/>
      <c r="G1" s="690"/>
      <c r="H1" s="690"/>
      <c r="I1" s="690"/>
      <c r="Y1" s="22"/>
    </row>
    <row r="2" spans="1:26" s="693" customFormat="1" ht="22" customHeight="1">
      <c r="A2" s="691"/>
      <c r="B2" s="692"/>
      <c r="C2" s="692"/>
      <c r="D2" s="692"/>
      <c r="E2" s="692"/>
      <c r="F2" s="692"/>
      <c r="G2" s="692"/>
      <c r="H2" s="692"/>
      <c r="I2" s="692"/>
      <c r="Y2" s="22"/>
      <c r="Z2" s="21" t="s">
        <v>186</v>
      </c>
    </row>
    <row r="3" spans="1:26" s="693" customFormat="1">
      <c r="A3" s="691"/>
      <c r="B3" s="692"/>
      <c r="C3" s="692"/>
      <c r="D3" s="692"/>
      <c r="E3" s="692"/>
      <c r="F3" s="692"/>
      <c r="G3" s="692"/>
      <c r="H3" s="692"/>
      <c r="I3" s="692"/>
      <c r="Y3" s="22"/>
    </row>
    <row r="4" spans="1:26" s="693" customFormat="1">
      <c r="A4" s="694"/>
      <c r="B4" s="692"/>
      <c r="C4" s="695" t="s">
        <v>201</v>
      </c>
      <c r="D4" s="695" t="s">
        <v>202</v>
      </c>
      <c r="E4" s="695" t="s">
        <v>203</v>
      </c>
      <c r="F4" s="695" t="s">
        <v>204</v>
      </c>
      <c r="G4" s="695" t="s">
        <v>205</v>
      </c>
      <c r="H4" s="695" t="s">
        <v>206</v>
      </c>
      <c r="I4" s="695" t="s">
        <v>207</v>
      </c>
      <c r="Y4" s="22"/>
    </row>
    <row r="5" spans="1:26" s="688" customFormat="1" ht="14.5" customHeight="1">
      <c r="A5" s="992" t="s">
        <v>218</v>
      </c>
      <c r="B5" s="992"/>
      <c r="C5" s="773" t="s">
        <v>1207</v>
      </c>
      <c r="D5" s="773"/>
      <c r="E5" s="773"/>
      <c r="F5" s="773"/>
      <c r="G5" s="773"/>
      <c r="H5" s="773"/>
      <c r="I5" s="986" t="s">
        <v>1761</v>
      </c>
      <c r="J5" s="987"/>
      <c r="K5" s="987"/>
      <c r="L5" s="987"/>
      <c r="M5" s="987"/>
      <c r="N5" s="987"/>
      <c r="O5" s="987"/>
      <c r="P5" s="987"/>
      <c r="Q5" s="987"/>
      <c r="R5" s="987"/>
      <c r="S5" s="987"/>
      <c r="T5" s="987"/>
      <c r="U5" s="987"/>
      <c r="V5" s="987"/>
      <c r="W5" s="987"/>
      <c r="X5" s="774"/>
      <c r="Y5" s="774"/>
    </row>
    <row r="6" spans="1:26" s="693" customFormat="1" ht="12">
      <c r="A6" s="696">
        <v>1</v>
      </c>
      <c r="B6" s="697" t="s">
        <v>1762</v>
      </c>
      <c r="C6" s="698" t="s">
        <v>1763</v>
      </c>
      <c r="D6" s="698" t="s">
        <v>1763</v>
      </c>
      <c r="E6" s="698" t="s">
        <v>1763</v>
      </c>
      <c r="F6" s="698" t="s">
        <v>1763</v>
      </c>
      <c r="G6" s="698" t="s">
        <v>1763</v>
      </c>
      <c r="H6" s="699" t="s">
        <v>1763</v>
      </c>
      <c r="I6" s="700" t="s">
        <v>1763</v>
      </c>
      <c r="J6" s="698" t="s">
        <v>1763</v>
      </c>
      <c r="K6" s="701" t="s">
        <v>1763</v>
      </c>
      <c r="L6" s="701" t="s">
        <v>1763</v>
      </c>
      <c r="M6" s="701" t="s">
        <v>1763</v>
      </c>
      <c r="N6" s="701" t="s">
        <v>1763</v>
      </c>
      <c r="O6" s="701" t="s">
        <v>1763</v>
      </c>
      <c r="P6" s="701" t="s">
        <v>1763</v>
      </c>
      <c r="Q6" s="701" t="s">
        <v>1763</v>
      </c>
      <c r="R6" s="701" t="s">
        <v>1763</v>
      </c>
      <c r="S6" s="701" t="s">
        <v>1763</v>
      </c>
      <c r="T6" s="701" t="s">
        <v>1763</v>
      </c>
      <c r="U6" s="701" t="s">
        <v>1763</v>
      </c>
      <c r="V6" s="701" t="s">
        <v>1763</v>
      </c>
      <c r="W6" s="701" t="s">
        <v>1763</v>
      </c>
    </row>
    <row r="7" spans="1:26" s="693" customFormat="1" ht="24">
      <c r="A7" s="696">
        <v>2</v>
      </c>
      <c r="B7" s="697" t="s">
        <v>1764</v>
      </c>
      <c r="C7" s="702" t="s">
        <v>1765</v>
      </c>
      <c r="D7" s="702" t="s">
        <v>1766</v>
      </c>
      <c r="E7" s="702" t="s">
        <v>1767</v>
      </c>
      <c r="F7" s="702" t="s">
        <v>1768</v>
      </c>
      <c r="G7" s="702" t="s">
        <v>1769</v>
      </c>
      <c r="H7" s="703" t="s">
        <v>1770</v>
      </c>
      <c r="I7" s="704" t="s">
        <v>1771</v>
      </c>
      <c r="J7" s="702" t="s">
        <v>1772</v>
      </c>
      <c r="K7" s="702" t="s">
        <v>1773</v>
      </c>
      <c r="L7" s="702" t="s">
        <v>1774</v>
      </c>
      <c r="M7" s="702" t="s">
        <v>1775</v>
      </c>
      <c r="N7" s="702" t="s">
        <v>1776</v>
      </c>
      <c r="O7" s="702" t="s">
        <v>1777</v>
      </c>
      <c r="P7" s="702" t="s">
        <v>1778</v>
      </c>
      <c r="Q7" s="702" t="s">
        <v>1779</v>
      </c>
      <c r="R7" s="702" t="s">
        <v>1780</v>
      </c>
      <c r="S7" s="705" t="s">
        <v>1781</v>
      </c>
      <c r="T7" s="705" t="s">
        <v>1782</v>
      </c>
      <c r="U7" s="705" t="s">
        <v>1783</v>
      </c>
      <c r="V7" s="705" t="s">
        <v>1784</v>
      </c>
      <c r="W7" s="705" t="s">
        <v>1785</v>
      </c>
    </row>
    <row r="8" spans="1:26" s="693" customFormat="1" ht="12">
      <c r="A8" s="696" t="s">
        <v>974</v>
      </c>
      <c r="B8" s="697" t="s">
        <v>1786</v>
      </c>
      <c r="C8" s="706" t="s">
        <v>1787</v>
      </c>
      <c r="D8" s="706" t="s">
        <v>1787</v>
      </c>
      <c r="E8" s="706" t="s">
        <v>1788</v>
      </c>
      <c r="F8" s="706" t="s">
        <v>1788</v>
      </c>
      <c r="G8" s="706" t="s">
        <v>1787</v>
      </c>
      <c r="H8" s="707" t="s">
        <v>1787</v>
      </c>
      <c r="I8" s="708" t="s">
        <v>1789</v>
      </c>
      <c r="J8" s="706" t="s">
        <v>1787</v>
      </c>
      <c r="K8" s="706" t="s">
        <v>1789</v>
      </c>
      <c r="L8" s="706" t="s">
        <v>1787</v>
      </c>
      <c r="M8" s="706" t="s">
        <v>1787</v>
      </c>
      <c r="N8" s="706" t="s">
        <v>1787</v>
      </c>
      <c r="O8" s="706" t="s">
        <v>1787</v>
      </c>
      <c r="P8" s="706" t="s">
        <v>1787</v>
      </c>
      <c r="Q8" s="706" t="s">
        <v>1787</v>
      </c>
      <c r="R8" s="706" t="s">
        <v>1787</v>
      </c>
      <c r="S8" s="709" t="s">
        <v>1789</v>
      </c>
      <c r="T8" s="706" t="s">
        <v>1787</v>
      </c>
      <c r="U8" s="706" t="s">
        <v>1787</v>
      </c>
      <c r="V8" s="706" t="s">
        <v>1787</v>
      </c>
      <c r="W8" s="706" t="s">
        <v>1787</v>
      </c>
    </row>
    <row r="9" spans="1:26" s="693" customFormat="1" ht="36">
      <c r="A9" s="710">
        <v>3</v>
      </c>
      <c r="B9" s="711" t="s">
        <v>1790</v>
      </c>
      <c r="C9" s="702" t="s">
        <v>1791</v>
      </c>
      <c r="D9" s="702" t="s">
        <v>1792</v>
      </c>
      <c r="E9" s="702" t="s">
        <v>1791</v>
      </c>
      <c r="F9" s="702" t="s">
        <v>1791</v>
      </c>
      <c r="G9" s="702" t="s">
        <v>1791</v>
      </c>
      <c r="H9" s="703" t="s">
        <v>1791</v>
      </c>
      <c r="I9" s="704" t="s">
        <v>1793</v>
      </c>
      <c r="J9" s="702" t="s">
        <v>1793</v>
      </c>
      <c r="K9" s="702" t="s">
        <v>1793</v>
      </c>
      <c r="L9" s="702" t="s">
        <v>1793</v>
      </c>
      <c r="M9" s="702" t="s">
        <v>1793</v>
      </c>
      <c r="N9" s="702" t="s">
        <v>1793</v>
      </c>
      <c r="O9" s="702" t="s">
        <v>1793</v>
      </c>
      <c r="P9" s="702" t="s">
        <v>1793</v>
      </c>
      <c r="Q9" s="702" t="s">
        <v>1793</v>
      </c>
      <c r="R9" s="702" t="s">
        <v>1793</v>
      </c>
      <c r="S9" s="705" t="s">
        <v>1792</v>
      </c>
      <c r="T9" s="705" t="s">
        <v>1794</v>
      </c>
      <c r="U9" s="705" t="s">
        <v>1794</v>
      </c>
      <c r="V9" s="705" t="s">
        <v>1794</v>
      </c>
      <c r="W9" s="705" t="s">
        <v>1794</v>
      </c>
    </row>
    <row r="10" spans="1:26" s="713" customFormat="1" ht="24">
      <c r="A10" s="695" t="s">
        <v>1795</v>
      </c>
      <c r="B10" s="712" t="s">
        <v>1796</v>
      </c>
      <c r="C10" s="706" t="s">
        <v>1797</v>
      </c>
      <c r="D10" s="706" t="s">
        <v>1797</v>
      </c>
      <c r="E10" s="706" t="s">
        <v>1797</v>
      </c>
      <c r="F10" s="706" t="s">
        <v>1797</v>
      </c>
      <c r="G10" s="706" t="s">
        <v>1797</v>
      </c>
      <c r="H10" s="707" t="s">
        <v>1797</v>
      </c>
      <c r="I10" s="708"/>
      <c r="J10" s="706"/>
      <c r="K10" s="706"/>
      <c r="L10" s="706"/>
      <c r="M10" s="706"/>
      <c r="N10" s="706"/>
      <c r="O10" s="706"/>
      <c r="P10" s="706"/>
      <c r="Q10" s="706"/>
      <c r="R10" s="706"/>
      <c r="S10" s="706"/>
      <c r="T10" s="706"/>
      <c r="U10" s="706"/>
      <c r="V10" s="706"/>
      <c r="W10" s="706"/>
    </row>
    <row r="11" spans="1:26" s="693" customFormat="1" ht="12">
      <c r="A11" s="696"/>
      <c r="B11" s="697" t="s">
        <v>1798</v>
      </c>
      <c r="C11" s="706"/>
      <c r="D11" s="706"/>
      <c r="E11" s="706"/>
      <c r="F11" s="706"/>
      <c r="G11" s="706"/>
      <c r="H11" s="707"/>
      <c r="I11" s="708"/>
      <c r="J11" s="706"/>
      <c r="K11" s="706"/>
      <c r="L11" s="706"/>
      <c r="M11" s="706"/>
      <c r="N11" s="706"/>
      <c r="O11" s="706"/>
      <c r="P11" s="706"/>
      <c r="Q11" s="706"/>
      <c r="R11" s="706"/>
      <c r="S11" s="706"/>
      <c r="T11" s="706"/>
      <c r="U11" s="706"/>
      <c r="V11" s="706"/>
      <c r="W11" s="706"/>
    </row>
    <row r="12" spans="1:26" s="713" customFormat="1" ht="24">
      <c r="A12" s="695">
        <v>4</v>
      </c>
      <c r="B12" s="712" t="s">
        <v>1799</v>
      </c>
      <c r="C12" s="714" t="s">
        <v>1800</v>
      </c>
      <c r="D12" s="714" t="s">
        <v>1801</v>
      </c>
      <c r="E12" s="714" t="s">
        <v>1801</v>
      </c>
      <c r="F12" s="714" t="s">
        <v>1801</v>
      </c>
      <c r="G12" s="714" t="s">
        <v>1801</v>
      </c>
      <c r="H12" s="715" t="s">
        <v>1801</v>
      </c>
      <c r="I12" s="716" t="s">
        <v>1802</v>
      </c>
      <c r="J12" s="714" t="s">
        <v>1802</v>
      </c>
      <c r="K12" s="714" t="s">
        <v>1802</v>
      </c>
      <c r="L12" s="714" t="s">
        <v>1802</v>
      </c>
      <c r="M12" s="714" t="s">
        <v>1802</v>
      </c>
      <c r="N12" s="714" t="s">
        <v>1802</v>
      </c>
      <c r="O12" s="714" t="s">
        <v>1802</v>
      </c>
      <c r="P12" s="714" t="s">
        <v>1802</v>
      </c>
      <c r="Q12" s="714" t="s">
        <v>1802</v>
      </c>
      <c r="R12" s="714" t="s">
        <v>1802</v>
      </c>
      <c r="S12" s="714" t="s">
        <v>1802</v>
      </c>
      <c r="T12" s="714" t="s">
        <v>1802</v>
      </c>
      <c r="U12" s="714" t="s">
        <v>1802</v>
      </c>
      <c r="V12" s="714" t="s">
        <v>1802</v>
      </c>
      <c r="W12" s="714" t="s">
        <v>1802</v>
      </c>
    </row>
    <row r="13" spans="1:26" s="693" customFormat="1" ht="12">
      <c r="A13" s="696">
        <v>5</v>
      </c>
      <c r="B13" s="697" t="s">
        <v>1803</v>
      </c>
      <c r="C13" s="714" t="s">
        <v>1800</v>
      </c>
      <c r="D13" s="714" t="s">
        <v>1801</v>
      </c>
      <c r="E13" s="714" t="s">
        <v>1801</v>
      </c>
      <c r="F13" s="714" t="s">
        <v>1801</v>
      </c>
      <c r="G13" s="714" t="s">
        <v>1801</v>
      </c>
      <c r="H13" s="715" t="s">
        <v>1801</v>
      </c>
      <c r="I13" s="716"/>
      <c r="J13" s="714"/>
      <c r="K13" s="714"/>
      <c r="L13" s="714"/>
      <c r="M13" s="714"/>
      <c r="N13" s="714"/>
      <c r="O13" s="714"/>
      <c r="P13" s="714"/>
      <c r="Q13" s="714"/>
      <c r="R13" s="714"/>
      <c r="S13" s="714"/>
      <c r="T13" s="714"/>
      <c r="U13" s="714"/>
      <c r="V13" s="714"/>
      <c r="W13" s="714"/>
    </row>
    <row r="14" spans="1:26" s="693" customFormat="1" ht="12">
      <c r="A14" s="696">
        <v>6</v>
      </c>
      <c r="B14" s="697" t="s">
        <v>1804</v>
      </c>
      <c r="C14" s="702" t="s">
        <v>1805</v>
      </c>
      <c r="D14" s="702" t="s">
        <v>1805</v>
      </c>
      <c r="E14" s="702" t="s">
        <v>1805</v>
      </c>
      <c r="F14" s="702" t="s">
        <v>1805</v>
      </c>
      <c r="G14" s="702" t="s">
        <v>1805</v>
      </c>
      <c r="H14" s="703" t="s">
        <v>1805</v>
      </c>
      <c r="I14" s="704"/>
      <c r="J14" s="702"/>
      <c r="K14" s="702"/>
      <c r="L14" s="702"/>
      <c r="M14" s="702"/>
      <c r="N14" s="702"/>
      <c r="O14" s="702"/>
      <c r="P14" s="702"/>
      <c r="Q14" s="702"/>
      <c r="R14" s="702"/>
      <c r="S14" s="702"/>
      <c r="T14" s="702"/>
      <c r="U14" s="702"/>
      <c r="V14" s="702"/>
      <c r="W14" s="702"/>
    </row>
    <row r="15" spans="1:26" s="693" customFormat="1" ht="12">
      <c r="A15" s="696">
        <v>7</v>
      </c>
      <c r="B15" s="697" t="s">
        <v>1806</v>
      </c>
      <c r="C15" s="702" t="s">
        <v>1807</v>
      </c>
      <c r="D15" s="702" t="s">
        <v>1808</v>
      </c>
      <c r="E15" s="702" t="s">
        <v>1808</v>
      </c>
      <c r="F15" s="702" t="s">
        <v>1808</v>
      </c>
      <c r="G15" s="702" t="s">
        <v>1808</v>
      </c>
      <c r="H15" s="703" t="s">
        <v>1809</v>
      </c>
      <c r="I15" s="704"/>
      <c r="J15" s="702"/>
      <c r="K15" s="702"/>
      <c r="L15" s="702"/>
      <c r="M15" s="702"/>
      <c r="N15" s="702"/>
      <c r="O15" s="702"/>
      <c r="P15" s="702"/>
      <c r="Q15" s="702"/>
      <c r="R15" s="702"/>
      <c r="S15" s="702"/>
      <c r="T15" s="702"/>
      <c r="U15" s="702"/>
      <c r="V15" s="702"/>
      <c r="W15" s="702"/>
    </row>
    <row r="16" spans="1:26" s="693" customFormat="1" ht="24">
      <c r="A16" s="710">
        <v>8</v>
      </c>
      <c r="B16" s="697" t="s">
        <v>1810</v>
      </c>
      <c r="C16" s="717">
        <v>15635000000</v>
      </c>
      <c r="D16" s="717">
        <v>10190000000</v>
      </c>
      <c r="E16" s="717">
        <v>753000000</v>
      </c>
      <c r="F16" s="717">
        <v>3078000000</v>
      </c>
      <c r="G16" s="717">
        <v>2249000000</v>
      </c>
      <c r="H16" s="718">
        <v>9860000000</v>
      </c>
      <c r="I16" s="719">
        <v>3129000000</v>
      </c>
      <c r="J16" s="717">
        <v>5411000000</v>
      </c>
      <c r="K16" s="717">
        <v>3775000000</v>
      </c>
      <c r="L16" s="717">
        <v>6324000000</v>
      </c>
      <c r="M16" s="717">
        <v>45384000000</v>
      </c>
      <c r="N16" s="717">
        <v>18271000000</v>
      </c>
      <c r="O16" s="717">
        <v>6185000000</v>
      </c>
      <c r="P16" s="717">
        <v>44272000000</v>
      </c>
      <c r="Q16" s="717">
        <v>4397000000</v>
      </c>
      <c r="R16" s="717">
        <v>3418000000</v>
      </c>
      <c r="S16" s="717">
        <v>3015000000</v>
      </c>
      <c r="T16" s="717">
        <v>44731000000</v>
      </c>
      <c r="U16" s="717">
        <v>12248000000</v>
      </c>
      <c r="V16" s="717">
        <v>7479000000</v>
      </c>
      <c r="W16" s="717">
        <v>3015000000</v>
      </c>
    </row>
    <row r="17" spans="1:23" s="693" customFormat="1" ht="12">
      <c r="A17" s="696">
        <v>9</v>
      </c>
      <c r="B17" s="697" t="s">
        <v>1811</v>
      </c>
      <c r="C17" s="720">
        <v>125000000</v>
      </c>
      <c r="D17" s="720">
        <v>10040000000</v>
      </c>
      <c r="E17" s="720" t="s">
        <v>1812</v>
      </c>
      <c r="F17" s="720" t="s">
        <v>1813</v>
      </c>
      <c r="G17" s="717">
        <v>2249000000</v>
      </c>
      <c r="H17" s="718">
        <v>11950000000</v>
      </c>
      <c r="I17" s="721">
        <v>250000000</v>
      </c>
      <c r="J17" s="717">
        <v>5760000000</v>
      </c>
      <c r="K17" s="722">
        <v>300000000</v>
      </c>
      <c r="L17" s="722">
        <v>500000000</v>
      </c>
      <c r="M17" s="723">
        <v>300000000</v>
      </c>
      <c r="N17" s="717">
        <f>12060000000+4860000000</f>
        <v>16920000000</v>
      </c>
      <c r="O17" s="721">
        <v>500000000</v>
      </c>
      <c r="P17" s="723">
        <v>300000000</v>
      </c>
      <c r="Q17" s="724">
        <v>350000000</v>
      </c>
      <c r="R17" s="722">
        <v>250000000</v>
      </c>
      <c r="S17" s="725">
        <v>27447000</v>
      </c>
      <c r="T17" s="726">
        <v>300000000</v>
      </c>
      <c r="U17" s="727">
        <v>900000000</v>
      </c>
      <c r="V17" s="728">
        <v>600000000</v>
      </c>
      <c r="W17" s="726">
        <v>300000000</v>
      </c>
    </row>
    <row r="18" spans="1:23" s="693" customFormat="1" ht="12">
      <c r="A18" s="696" t="s">
        <v>526</v>
      </c>
      <c r="B18" s="697" t="s">
        <v>1814</v>
      </c>
      <c r="C18" s="729">
        <v>1</v>
      </c>
      <c r="D18" s="729">
        <v>1</v>
      </c>
      <c r="E18" s="729">
        <v>0.98933000000000004</v>
      </c>
      <c r="F18" s="729">
        <v>1</v>
      </c>
      <c r="G18" s="729">
        <v>1</v>
      </c>
      <c r="H18" s="730">
        <v>1</v>
      </c>
      <c r="I18" s="731">
        <v>1</v>
      </c>
      <c r="J18" s="729">
        <v>1</v>
      </c>
      <c r="K18" s="729">
        <v>1</v>
      </c>
      <c r="L18" s="729">
        <v>1</v>
      </c>
      <c r="M18" s="729">
        <v>1</v>
      </c>
      <c r="N18" s="729">
        <v>1</v>
      </c>
      <c r="O18" s="729">
        <v>1</v>
      </c>
      <c r="P18" s="729" t="s">
        <v>1815</v>
      </c>
      <c r="Q18" s="729">
        <v>1</v>
      </c>
      <c r="R18" s="729">
        <v>1</v>
      </c>
      <c r="S18" s="732">
        <v>0.82596329999999996</v>
      </c>
      <c r="T18" s="732">
        <v>0.99777000000000005</v>
      </c>
      <c r="U18" s="732">
        <v>1</v>
      </c>
      <c r="V18" s="732">
        <v>1</v>
      </c>
      <c r="W18" s="732">
        <v>0.99341999999999997</v>
      </c>
    </row>
    <row r="19" spans="1:23" s="693" customFormat="1" ht="12">
      <c r="A19" s="696" t="s">
        <v>528</v>
      </c>
      <c r="B19" s="697" t="s">
        <v>1816</v>
      </c>
      <c r="C19" s="733">
        <v>1</v>
      </c>
      <c r="D19" s="733">
        <v>1</v>
      </c>
      <c r="E19" s="733">
        <v>1</v>
      </c>
      <c r="F19" s="733">
        <v>1</v>
      </c>
      <c r="G19" s="733">
        <v>1</v>
      </c>
      <c r="H19" s="734">
        <v>1</v>
      </c>
      <c r="I19" s="735">
        <v>1</v>
      </c>
      <c r="J19" s="733">
        <v>1</v>
      </c>
      <c r="K19" s="733">
        <v>1</v>
      </c>
      <c r="L19" s="733">
        <v>1</v>
      </c>
      <c r="M19" s="733">
        <v>1</v>
      </c>
      <c r="N19" s="733">
        <v>1</v>
      </c>
      <c r="O19" s="733">
        <v>1</v>
      </c>
      <c r="P19" s="733">
        <v>1</v>
      </c>
      <c r="Q19" s="733">
        <v>1</v>
      </c>
      <c r="R19" s="733">
        <v>1</v>
      </c>
      <c r="S19" s="733">
        <v>1</v>
      </c>
      <c r="T19" s="733">
        <v>1</v>
      </c>
      <c r="U19" s="733">
        <v>1</v>
      </c>
      <c r="V19" s="733">
        <v>1</v>
      </c>
      <c r="W19" s="733">
        <v>1</v>
      </c>
    </row>
    <row r="20" spans="1:23" s="693" customFormat="1" ht="12">
      <c r="A20" s="696">
        <v>10</v>
      </c>
      <c r="B20" s="697" t="s">
        <v>1817</v>
      </c>
      <c r="C20" s="733" t="s">
        <v>1818</v>
      </c>
      <c r="D20" s="733" t="s">
        <v>1819</v>
      </c>
      <c r="E20" s="733" t="s">
        <v>1818</v>
      </c>
      <c r="F20" s="733" t="s">
        <v>1818</v>
      </c>
      <c r="G20" s="733" t="s">
        <v>1818</v>
      </c>
      <c r="H20" s="734" t="s">
        <v>1818</v>
      </c>
      <c r="I20" s="736" t="s">
        <v>1818</v>
      </c>
      <c r="J20" s="737" t="s">
        <v>1818</v>
      </c>
      <c r="K20" s="737" t="s">
        <v>1818</v>
      </c>
      <c r="L20" s="737" t="s">
        <v>1818</v>
      </c>
      <c r="M20" s="737" t="s">
        <v>1818</v>
      </c>
      <c r="N20" s="737" t="s">
        <v>1818</v>
      </c>
      <c r="O20" s="737" t="s">
        <v>1818</v>
      </c>
      <c r="P20" s="737" t="s">
        <v>1818</v>
      </c>
      <c r="Q20" s="737" t="s">
        <v>1818</v>
      </c>
      <c r="R20" s="737" t="s">
        <v>1818</v>
      </c>
      <c r="S20" s="737" t="s">
        <v>1818</v>
      </c>
      <c r="T20" s="737" t="s">
        <v>1818</v>
      </c>
      <c r="U20" s="737" t="s">
        <v>1818</v>
      </c>
      <c r="V20" s="737" t="s">
        <v>1818</v>
      </c>
      <c r="W20" s="737" t="s">
        <v>1818</v>
      </c>
    </row>
    <row r="21" spans="1:23" s="693" customFormat="1" ht="12">
      <c r="A21" s="696">
        <v>11</v>
      </c>
      <c r="B21" s="697" t="s">
        <v>1820</v>
      </c>
      <c r="C21" s="737">
        <v>45559</v>
      </c>
      <c r="D21" s="737" t="s">
        <v>1821</v>
      </c>
      <c r="E21" s="737" t="s">
        <v>1822</v>
      </c>
      <c r="F21" s="737">
        <v>45616</v>
      </c>
      <c r="G21" s="737">
        <v>44910</v>
      </c>
      <c r="H21" s="738">
        <v>44910</v>
      </c>
      <c r="I21" s="736" t="s">
        <v>1823</v>
      </c>
      <c r="J21" s="737">
        <v>44552</v>
      </c>
      <c r="K21" s="737">
        <v>44998</v>
      </c>
      <c r="L21" s="737" t="s">
        <v>1824</v>
      </c>
      <c r="M21" s="737">
        <v>45071</v>
      </c>
      <c r="N21" s="737">
        <v>45275</v>
      </c>
      <c r="O21" s="737" t="s">
        <v>1824</v>
      </c>
      <c r="P21" s="737">
        <v>45433</v>
      </c>
      <c r="Q21" s="737">
        <v>45671</v>
      </c>
      <c r="R21" s="737">
        <v>45671</v>
      </c>
      <c r="S21" s="737">
        <v>45686</v>
      </c>
      <c r="T21" s="737">
        <v>45715</v>
      </c>
      <c r="U21" s="737">
        <v>45812</v>
      </c>
      <c r="V21" s="737">
        <v>45812</v>
      </c>
      <c r="W21" s="737">
        <v>45902</v>
      </c>
    </row>
    <row r="22" spans="1:23" s="693" customFormat="1" ht="12">
      <c r="A22" s="696">
        <v>12</v>
      </c>
      <c r="B22" s="697" t="s">
        <v>1825</v>
      </c>
      <c r="C22" s="706" t="s">
        <v>1826</v>
      </c>
      <c r="D22" s="706" t="s">
        <v>1827</v>
      </c>
      <c r="E22" s="706" t="s">
        <v>1827</v>
      </c>
      <c r="F22" s="706" t="s">
        <v>1827</v>
      </c>
      <c r="G22" s="706" t="s">
        <v>1827</v>
      </c>
      <c r="H22" s="707" t="s">
        <v>1827</v>
      </c>
      <c r="I22" s="708" t="s">
        <v>1827</v>
      </c>
      <c r="J22" s="706" t="s">
        <v>1827</v>
      </c>
      <c r="K22" s="706" t="s">
        <v>1827</v>
      </c>
      <c r="L22" s="706" t="s">
        <v>1827</v>
      </c>
      <c r="M22" s="706" t="s">
        <v>1827</v>
      </c>
      <c r="N22" s="706" t="s">
        <v>1827</v>
      </c>
      <c r="O22" s="706" t="s">
        <v>1827</v>
      </c>
      <c r="P22" s="706" t="s">
        <v>1827</v>
      </c>
      <c r="Q22" s="706" t="s">
        <v>1827</v>
      </c>
      <c r="R22" s="706" t="s">
        <v>1827</v>
      </c>
      <c r="S22" s="706" t="s">
        <v>1827</v>
      </c>
      <c r="T22" s="706" t="s">
        <v>1827</v>
      </c>
      <c r="U22" s="706" t="s">
        <v>1827</v>
      </c>
      <c r="V22" s="706" t="s">
        <v>1827</v>
      </c>
      <c r="W22" s="706" t="s">
        <v>1827</v>
      </c>
    </row>
    <row r="23" spans="1:23" s="693" customFormat="1" ht="12">
      <c r="A23" s="696">
        <v>13</v>
      </c>
      <c r="B23" s="697" t="s">
        <v>1828</v>
      </c>
      <c r="C23" s="702" t="s">
        <v>1829</v>
      </c>
      <c r="D23" s="702" t="s">
        <v>1830</v>
      </c>
      <c r="E23" s="702" t="s">
        <v>1831</v>
      </c>
      <c r="F23" s="739">
        <v>49249</v>
      </c>
      <c r="G23" s="739">
        <v>48914</v>
      </c>
      <c r="H23" s="740">
        <v>48914</v>
      </c>
      <c r="I23" s="736" t="s">
        <v>1832</v>
      </c>
      <c r="J23" s="737">
        <v>46378</v>
      </c>
      <c r="K23" s="737">
        <v>46094</v>
      </c>
      <c r="L23" s="737">
        <v>46670</v>
      </c>
      <c r="M23" s="737">
        <v>46167</v>
      </c>
      <c r="N23" s="737">
        <v>47102</v>
      </c>
      <c r="O23" s="737">
        <v>46670</v>
      </c>
      <c r="P23" s="737" t="s">
        <v>1833</v>
      </c>
      <c r="Q23" s="737">
        <v>46766</v>
      </c>
      <c r="R23" s="737">
        <v>46766</v>
      </c>
      <c r="S23" s="737">
        <v>46959</v>
      </c>
      <c r="T23" s="737">
        <v>47630</v>
      </c>
      <c r="U23" s="737">
        <v>46725</v>
      </c>
      <c r="V23" s="737">
        <v>46725</v>
      </c>
      <c r="W23" s="737">
        <v>48093</v>
      </c>
    </row>
    <row r="24" spans="1:23" s="693" customFormat="1" ht="12">
      <c r="A24" s="696">
        <v>14</v>
      </c>
      <c r="B24" s="697" t="s">
        <v>1834</v>
      </c>
      <c r="C24" s="702" t="s">
        <v>1797</v>
      </c>
      <c r="D24" s="702" t="s">
        <v>1797</v>
      </c>
      <c r="E24" s="702" t="s">
        <v>1797</v>
      </c>
      <c r="F24" s="702" t="s">
        <v>1797</v>
      </c>
      <c r="G24" s="702" t="s">
        <v>1797</v>
      </c>
      <c r="H24" s="703" t="s">
        <v>1797</v>
      </c>
      <c r="I24" s="704" t="s">
        <v>1835</v>
      </c>
      <c r="J24" s="702" t="s">
        <v>1835</v>
      </c>
      <c r="K24" s="702" t="s">
        <v>1835</v>
      </c>
      <c r="L24" s="702" t="s">
        <v>1835</v>
      </c>
      <c r="M24" s="702" t="s">
        <v>1835</v>
      </c>
      <c r="N24" s="702" t="s">
        <v>1835</v>
      </c>
      <c r="O24" s="702" t="s">
        <v>1835</v>
      </c>
      <c r="P24" s="702" t="s">
        <v>1835</v>
      </c>
      <c r="Q24" s="702" t="s">
        <v>1835</v>
      </c>
      <c r="R24" s="702" t="s">
        <v>1835</v>
      </c>
      <c r="S24" s="702" t="s">
        <v>1835</v>
      </c>
      <c r="T24" s="702" t="s">
        <v>1835</v>
      </c>
      <c r="U24" s="702" t="s">
        <v>1835</v>
      </c>
      <c r="V24" s="702" t="s">
        <v>1835</v>
      </c>
      <c r="W24" s="702" t="s">
        <v>1835</v>
      </c>
    </row>
    <row r="25" spans="1:23" s="693" customFormat="1" ht="12">
      <c r="A25" s="993">
        <v>15</v>
      </c>
      <c r="B25" s="994" t="s">
        <v>1836</v>
      </c>
      <c r="C25" s="985" t="s">
        <v>1837</v>
      </c>
      <c r="D25" s="985" t="s">
        <v>1838</v>
      </c>
      <c r="E25" s="985" t="s">
        <v>1839</v>
      </c>
      <c r="F25" s="985" t="s">
        <v>1840</v>
      </c>
      <c r="G25" s="985" t="s">
        <v>1841</v>
      </c>
      <c r="H25" s="990" t="s">
        <v>1841</v>
      </c>
      <c r="I25" s="991" t="s">
        <v>291</v>
      </c>
      <c r="J25" s="985" t="s">
        <v>291</v>
      </c>
      <c r="K25" s="985" t="s">
        <v>291</v>
      </c>
      <c r="L25" s="985" t="s">
        <v>291</v>
      </c>
      <c r="M25" s="985" t="s">
        <v>291</v>
      </c>
      <c r="N25" s="985" t="s">
        <v>291</v>
      </c>
      <c r="O25" s="985" t="s">
        <v>291</v>
      </c>
      <c r="P25" s="985" t="s">
        <v>291</v>
      </c>
      <c r="Q25" s="985" t="s">
        <v>291</v>
      </c>
      <c r="R25" s="985" t="s">
        <v>291</v>
      </c>
      <c r="S25" s="985" t="s">
        <v>291</v>
      </c>
      <c r="T25" s="985" t="s">
        <v>291</v>
      </c>
      <c r="U25" s="985" t="s">
        <v>291</v>
      </c>
      <c r="V25" s="985" t="s">
        <v>291</v>
      </c>
      <c r="W25" s="985" t="s">
        <v>291</v>
      </c>
    </row>
    <row r="26" spans="1:23" s="693" customFormat="1" ht="12">
      <c r="A26" s="993"/>
      <c r="B26" s="994"/>
      <c r="C26" s="985"/>
      <c r="D26" s="985"/>
      <c r="E26" s="985"/>
      <c r="F26" s="985"/>
      <c r="G26" s="985"/>
      <c r="H26" s="990"/>
      <c r="I26" s="991"/>
      <c r="J26" s="985"/>
      <c r="K26" s="985"/>
      <c r="L26" s="985"/>
      <c r="M26" s="985"/>
      <c r="N26" s="985"/>
      <c r="O26" s="985"/>
      <c r="P26" s="985"/>
      <c r="Q26" s="985"/>
      <c r="R26" s="985"/>
      <c r="S26" s="985"/>
      <c r="T26" s="985"/>
      <c r="U26" s="985"/>
      <c r="V26" s="985"/>
      <c r="W26" s="985"/>
    </row>
    <row r="27" spans="1:23" s="693" customFormat="1" ht="24">
      <c r="A27" s="710">
        <v>16</v>
      </c>
      <c r="B27" s="711" t="s">
        <v>1842</v>
      </c>
      <c r="C27" s="742"/>
      <c r="D27" s="742" t="s">
        <v>1843</v>
      </c>
      <c r="E27" s="742" t="s">
        <v>1844</v>
      </c>
      <c r="F27" s="742" t="s">
        <v>1845</v>
      </c>
      <c r="G27" s="742" t="s">
        <v>1846</v>
      </c>
      <c r="H27" s="743" t="s">
        <v>1846</v>
      </c>
      <c r="I27" s="744" t="s">
        <v>291</v>
      </c>
      <c r="J27" s="742" t="s">
        <v>291</v>
      </c>
      <c r="K27" s="742" t="s">
        <v>291</v>
      </c>
      <c r="L27" s="742" t="s">
        <v>291</v>
      </c>
      <c r="M27" s="742" t="s">
        <v>291</v>
      </c>
      <c r="N27" s="742" t="s">
        <v>291</v>
      </c>
      <c r="O27" s="742" t="s">
        <v>291</v>
      </c>
      <c r="P27" s="742" t="s">
        <v>291</v>
      </c>
      <c r="Q27" s="742" t="s">
        <v>291</v>
      </c>
      <c r="R27" s="742" t="s">
        <v>291</v>
      </c>
      <c r="S27" s="742" t="s">
        <v>291</v>
      </c>
      <c r="T27" s="742" t="s">
        <v>291</v>
      </c>
      <c r="U27" s="742" t="s">
        <v>291</v>
      </c>
      <c r="V27" s="742" t="s">
        <v>291</v>
      </c>
      <c r="W27" s="742" t="s">
        <v>291</v>
      </c>
    </row>
    <row r="28" spans="1:23" s="693" customFormat="1" ht="12">
      <c r="A28" s="696"/>
      <c r="B28" s="697" t="s">
        <v>1847</v>
      </c>
      <c r="C28" s="706"/>
      <c r="D28" s="706"/>
      <c r="E28" s="706"/>
      <c r="F28" s="706"/>
      <c r="G28" s="706"/>
      <c r="H28" s="707"/>
      <c r="I28" s="708"/>
      <c r="J28" s="706"/>
      <c r="K28" s="706"/>
      <c r="L28" s="706"/>
      <c r="M28" s="706"/>
      <c r="N28" s="706"/>
      <c r="O28" s="706"/>
      <c r="P28" s="706"/>
      <c r="Q28" s="706"/>
      <c r="R28" s="706"/>
      <c r="S28" s="706"/>
      <c r="T28" s="706"/>
      <c r="U28" s="706"/>
      <c r="V28" s="706"/>
      <c r="W28" s="706"/>
    </row>
    <row r="29" spans="1:23" s="693" customFormat="1" ht="12">
      <c r="A29" s="988">
        <v>17</v>
      </c>
      <c r="B29" s="989" t="s">
        <v>1848</v>
      </c>
      <c r="C29" s="985" t="s">
        <v>1849</v>
      </c>
      <c r="D29" s="985" t="s">
        <v>1850</v>
      </c>
      <c r="E29" s="985" t="s">
        <v>1851</v>
      </c>
      <c r="F29" s="985" t="s">
        <v>1852</v>
      </c>
      <c r="G29" s="985" t="s">
        <v>1851</v>
      </c>
      <c r="H29" s="990" t="s">
        <v>1851</v>
      </c>
      <c r="I29" s="991" t="s">
        <v>1851</v>
      </c>
      <c r="J29" s="985" t="s">
        <v>1851</v>
      </c>
      <c r="K29" s="985" t="s">
        <v>1852</v>
      </c>
      <c r="L29" s="985" t="s">
        <v>1852</v>
      </c>
      <c r="M29" s="985" t="s">
        <v>1851</v>
      </c>
      <c r="N29" s="985" t="s">
        <v>1851</v>
      </c>
      <c r="O29" s="985" t="s">
        <v>1852</v>
      </c>
      <c r="P29" s="985" t="s">
        <v>1851</v>
      </c>
      <c r="Q29" s="984" t="s">
        <v>1853</v>
      </c>
      <c r="R29" s="984" t="s">
        <v>1853</v>
      </c>
      <c r="S29" s="984" t="s">
        <v>1854</v>
      </c>
      <c r="T29" s="984" t="s">
        <v>1855</v>
      </c>
      <c r="U29" s="984" t="s">
        <v>1852</v>
      </c>
      <c r="V29" s="984" t="s">
        <v>1852</v>
      </c>
      <c r="W29" s="984" t="s">
        <v>1856</v>
      </c>
    </row>
    <row r="30" spans="1:23" s="693" customFormat="1" ht="12">
      <c r="A30" s="988"/>
      <c r="B30" s="989"/>
      <c r="C30" s="985"/>
      <c r="D30" s="985"/>
      <c r="E30" s="985"/>
      <c r="F30" s="985"/>
      <c r="G30" s="985"/>
      <c r="H30" s="990"/>
      <c r="I30" s="991"/>
      <c r="J30" s="985"/>
      <c r="K30" s="985"/>
      <c r="L30" s="985"/>
      <c r="M30" s="985"/>
      <c r="N30" s="985"/>
      <c r="O30" s="985"/>
      <c r="P30" s="985"/>
      <c r="Q30" s="985"/>
      <c r="R30" s="985"/>
      <c r="S30" s="985"/>
      <c r="T30" s="985"/>
      <c r="U30" s="985"/>
      <c r="V30" s="985"/>
      <c r="W30" s="985"/>
    </row>
    <row r="31" spans="1:23" s="693" customFormat="1" ht="12">
      <c r="A31" s="696">
        <v>18</v>
      </c>
      <c r="B31" s="697" t="s">
        <v>1857</v>
      </c>
      <c r="C31" s="706" t="s">
        <v>1858</v>
      </c>
      <c r="D31" s="706" t="s">
        <v>1859</v>
      </c>
      <c r="E31" s="706" t="s">
        <v>1860</v>
      </c>
      <c r="F31" s="706" t="s">
        <v>1861</v>
      </c>
      <c r="G31" s="745">
        <v>9.2499999999999999E-2</v>
      </c>
      <c r="H31" s="746">
        <v>4.9500000000000002E-2</v>
      </c>
      <c r="I31" s="747">
        <v>3.4000000000000002E-2</v>
      </c>
      <c r="J31" s="745">
        <v>4.7E-2</v>
      </c>
      <c r="K31" s="706" t="s">
        <v>1862</v>
      </c>
      <c r="L31" s="706" t="s">
        <v>1863</v>
      </c>
      <c r="M31" s="745">
        <v>7.2499999999999995E-2</v>
      </c>
      <c r="N31" s="706" t="s">
        <v>1864</v>
      </c>
      <c r="O31" s="706" t="s">
        <v>1865</v>
      </c>
      <c r="P31" s="745">
        <v>4.6249999999999999E-2</v>
      </c>
      <c r="Q31" s="748" t="s">
        <v>1866</v>
      </c>
      <c r="R31" s="748" t="s">
        <v>1867</v>
      </c>
      <c r="S31" s="748" t="s">
        <v>1868</v>
      </c>
      <c r="T31" s="748">
        <v>3.6249999999999998E-2</v>
      </c>
      <c r="U31" s="748" t="s">
        <v>1869</v>
      </c>
      <c r="V31" s="748" t="s">
        <v>1870</v>
      </c>
      <c r="W31" s="748">
        <v>3.5000000000000003E-2</v>
      </c>
    </row>
    <row r="32" spans="1:23" s="693" customFormat="1" ht="12">
      <c r="A32" s="696">
        <v>19</v>
      </c>
      <c r="B32" s="697" t="s">
        <v>1871</v>
      </c>
      <c r="C32" s="706" t="s">
        <v>1835</v>
      </c>
      <c r="D32" s="706" t="s">
        <v>1835</v>
      </c>
      <c r="E32" s="706" t="s">
        <v>1835</v>
      </c>
      <c r="F32" s="706" t="s">
        <v>1835</v>
      </c>
      <c r="G32" s="706" t="s">
        <v>1835</v>
      </c>
      <c r="H32" s="707" t="s">
        <v>1835</v>
      </c>
      <c r="I32" s="708" t="s">
        <v>1835</v>
      </c>
      <c r="J32" s="706" t="s">
        <v>1835</v>
      </c>
      <c r="K32" s="706" t="s">
        <v>1835</v>
      </c>
      <c r="L32" s="706" t="s">
        <v>1835</v>
      </c>
      <c r="M32" s="706" t="s">
        <v>1835</v>
      </c>
      <c r="N32" s="706" t="s">
        <v>1835</v>
      </c>
      <c r="O32" s="706" t="s">
        <v>1835</v>
      </c>
      <c r="P32" s="706" t="s">
        <v>1835</v>
      </c>
      <c r="Q32" s="706" t="s">
        <v>1835</v>
      </c>
      <c r="R32" s="706" t="s">
        <v>1835</v>
      </c>
      <c r="S32" s="706" t="s">
        <v>1835</v>
      </c>
      <c r="T32" s="706" t="s">
        <v>1835</v>
      </c>
      <c r="U32" s="706" t="s">
        <v>1835</v>
      </c>
      <c r="V32" s="706" t="s">
        <v>1835</v>
      </c>
      <c r="W32" s="706" t="s">
        <v>1835</v>
      </c>
    </row>
    <row r="33" spans="1:23" s="693" customFormat="1" ht="24">
      <c r="A33" s="710" t="s">
        <v>352</v>
      </c>
      <c r="B33" s="741" t="s">
        <v>1872</v>
      </c>
      <c r="C33" s="714" t="s">
        <v>1873</v>
      </c>
      <c r="D33" s="714" t="s">
        <v>1874</v>
      </c>
      <c r="E33" s="714" t="s">
        <v>1874</v>
      </c>
      <c r="F33" s="714" t="s">
        <v>1874</v>
      </c>
      <c r="G33" s="714" t="s">
        <v>1874</v>
      </c>
      <c r="H33" s="715" t="s">
        <v>1874</v>
      </c>
      <c r="I33" s="716"/>
      <c r="J33" s="714"/>
      <c r="K33" s="714"/>
      <c r="L33" s="714"/>
      <c r="M33" s="714"/>
      <c r="N33" s="714"/>
      <c r="O33" s="714"/>
      <c r="P33" s="714"/>
      <c r="Q33" s="714"/>
      <c r="R33" s="714"/>
      <c r="S33" s="714"/>
      <c r="T33" s="714"/>
      <c r="U33" s="714"/>
      <c r="V33" s="714"/>
      <c r="W33" s="714"/>
    </row>
    <row r="34" spans="1:23" s="752" customFormat="1" ht="24">
      <c r="A34" s="710" t="s">
        <v>354</v>
      </c>
      <c r="B34" s="711" t="s">
        <v>1875</v>
      </c>
      <c r="C34" s="749" t="s">
        <v>1873</v>
      </c>
      <c r="D34" s="749" t="s">
        <v>1874</v>
      </c>
      <c r="E34" s="749" t="s">
        <v>1874</v>
      </c>
      <c r="F34" s="749" t="s">
        <v>1874</v>
      </c>
      <c r="G34" s="749" t="s">
        <v>1874</v>
      </c>
      <c r="H34" s="750" t="s">
        <v>1874</v>
      </c>
      <c r="I34" s="751"/>
      <c r="J34" s="749"/>
      <c r="K34" s="749"/>
      <c r="L34" s="749"/>
      <c r="M34" s="749"/>
      <c r="N34" s="749"/>
      <c r="O34" s="749"/>
      <c r="P34" s="749"/>
      <c r="Q34" s="749"/>
      <c r="R34" s="749"/>
      <c r="S34" s="749"/>
      <c r="T34" s="749"/>
      <c r="U34" s="749"/>
      <c r="V34" s="749"/>
      <c r="W34" s="749"/>
    </row>
    <row r="35" spans="1:23" s="693" customFormat="1" ht="12">
      <c r="A35" s="696">
        <v>21</v>
      </c>
      <c r="B35" s="697" t="s">
        <v>1876</v>
      </c>
      <c r="C35" s="706" t="s">
        <v>1835</v>
      </c>
      <c r="D35" s="706" t="s">
        <v>1835</v>
      </c>
      <c r="E35" s="706" t="s">
        <v>1835</v>
      </c>
      <c r="F35" s="706" t="s">
        <v>1835</v>
      </c>
      <c r="G35" s="706" t="s">
        <v>1835</v>
      </c>
      <c r="H35" s="707" t="s">
        <v>1835</v>
      </c>
      <c r="I35" s="708"/>
      <c r="J35" s="706"/>
      <c r="K35" s="706"/>
      <c r="L35" s="706"/>
      <c r="M35" s="706"/>
      <c r="N35" s="706"/>
      <c r="O35" s="706"/>
      <c r="P35" s="706"/>
      <c r="Q35" s="706"/>
      <c r="R35" s="706"/>
      <c r="S35" s="706"/>
      <c r="T35" s="706"/>
      <c r="U35" s="706"/>
      <c r="V35" s="706"/>
      <c r="W35" s="706"/>
    </row>
    <row r="36" spans="1:23" s="693" customFormat="1" ht="12">
      <c r="A36" s="696">
        <v>22</v>
      </c>
      <c r="B36" s="697" t="s">
        <v>1877</v>
      </c>
      <c r="C36" s="706" t="s">
        <v>1878</v>
      </c>
      <c r="D36" s="706" t="s">
        <v>1878</v>
      </c>
      <c r="E36" s="706" t="s">
        <v>1878</v>
      </c>
      <c r="F36" s="706" t="s">
        <v>1878</v>
      </c>
      <c r="G36" s="706" t="s">
        <v>1878</v>
      </c>
      <c r="H36" s="707" t="s">
        <v>1878</v>
      </c>
      <c r="I36" s="708"/>
      <c r="J36" s="706"/>
      <c r="K36" s="706"/>
      <c r="L36" s="706"/>
      <c r="M36" s="706"/>
      <c r="N36" s="706"/>
      <c r="O36" s="706"/>
      <c r="P36" s="706"/>
      <c r="Q36" s="706"/>
      <c r="R36" s="706"/>
      <c r="S36" s="706"/>
      <c r="T36" s="706"/>
      <c r="U36" s="706"/>
      <c r="V36" s="706"/>
      <c r="W36" s="706"/>
    </row>
    <row r="37" spans="1:23" s="693" customFormat="1" ht="12">
      <c r="A37" s="696">
        <v>23</v>
      </c>
      <c r="B37" s="697" t="s">
        <v>1879</v>
      </c>
      <c r="C37" s="706" t="s">
        <v>1880</v>
      </c>
      <c r="D37" s="706" t="s">
        <v>1881</v>
      </c>
      <c r="E37" s="706" t="s">
        <v>1881</v>
      </c>
      <c r="F37" s="706" t="s">
        <v>1881</v>
      </c>
      <c r="G37" s="706" t="s">
        <v>1881</v>
      </c>
      <c r="H37" s="707" t="s">
        <v>1881</v>
      </c>
      <c r="I37" s="708" t="s">
        <v>1881</v>
      </c>
      <c r="J37" s="706" t="s">
        <v>1881</v>
      </c>
      <c r="K37" s="706" t="s">
        <v>1881</v>
      </c>
      <c r="L37" s="706" t="s">
        <v>1881</v>
      </c>
      <c r="M37" s="706" t="s">
        <v>1881</v>
      </c>
      <c r="N37" s="706" t="s">
        <v>1881</v>
      </c>
      <c r="O37" s="706" t="s">
        <v>1881</v>
      </c>
      <c r="P37" s="706" t="s">
        <v>1881</v>
      </c>
      <c r="Q37" s="706" t="s">
        <v>1881</v>
      </c>
      <c r="R37" s="706" t="s">
        <v>1881</v>
      </c>
      <c r="S37" s="706" t="s">
        <v>1881</v>
      </c>
      <c r="T37" s="706" t="s">
        <v>1881</v>
      </c>
      <c r="U37" s="706" t="s">
        <v>1881</v>
      </c>
      <c r="V37" s="706" t="s">
        <v>1881</v>
      </c>
      <c r="W37" s="706" t="s">
        <v>1881</v>
      </c>
    </row>
    <row r="38" spans="1:23" s="693" customFormat="1" ht="72">
      <c r="A38" s="696">
        <v>24</v>
      </c>
      <c r="B38" s="697" t="s">
        <v>1882</v>
      </c>
      <c r="C38" s="702" t="s">
        <v>1883</v>
      </c>
      <c r="D38" s="702" t="s">
        <v>1884</v>
      </c>
      <c r="E38" s="702" t="s">
        <v>1884</v>
      </c>
      <c r="F38" s="702" t="s">
        <v>1884</v>
      </c>
      <c r="G38" s="702" t="s">
        <v>1884</v>
      </c>
      <c r="H38" s="703" t="s">
        <v>1884</v>
      </c>
      <c r="I38" s="704" t="s">
        <v>1884</v>
      </c>
      <c r="J38" s="702" t="s">
        <v>1884</v>
      </c>
      <c r="K38" s="702" t="s">
        <v>1884</v>
      </c>
      <c r="L38" s="702" t="s">
        <v>1884</v>
      </c>
      <c r="M38" s="702" t="s">
        <v>1884</v>
      </c>
      <c r="N38" s="702" t="s">
        <v>1884</v>
      </c>
      <c r="O38" s="702" t="s">
        <v>1884</v>
      </c>
      <c r="P38" s="702" t="s">
        <v>1884</v>
      </c>
      <c r="Q38" s="702" t="s">
        <v>1884</v>
      </c>
      <c r="R38" s="702" t="s">
        <v>1884</v>
      </c>
      <c r="S38" s="702" t="s">
        <v>1884</v>
      </c>
      <c r="T38" s="702" t="s">
        <v>1884</v>
      </c>
      <c r="U38" s="702" t="s">
        <v>1884</v>
      </c>
      <c r="V38" s="702" t="s">
        <v>1884</v>
      </c>
      <c r="W38" s="702" t="s">
        <v>1884</v>
      </c>
    </row>
    <row r="39" spans="1:23" s="693" customFormat="1" ht="12">
      <c r="A39" s="696">
        <v>25</v>
      </c>
      <c r="B39" s="697" t="s">
        <v>1885</v>
      </c>
      <c r="C39" s="714" t="s">
        <v>1886</v>
      </c>
      <c r="D39" s="714" t="s">
        <v>1884</v>
      </c>
      <c r="E39" s="714" t="s">
        <v>1884</v>
      </c>
      <c r="F39" s="714" t="s">
        <v>1884</v>
      </c>
      <c r="G39" s="714" t="s">
        <v>1884</v>
      </c>
      <c r="H39" s="715" t="s">
        <v>1884</v>
      </c>
      <c r="I39" s="716" t="s">
        <v>1884</v>
      </c>
      <c r="J39" s="714" t="s">
        <v>1884</v>
      </c>
      <c r="K39" s="714" t="s">
        <v>1884</v>
      </c>
      <c r="L39" s="714" t="s">
        <v>1884</v>
      </c>
      <c r="M39" s="714" t="s">
        <v>1884</v>
      </c>
      <c r="N39" s="714" t="s">
        <v>1884</v>
      </c>
      <c r="O39" s="714" t="s">
        <v>1884</v>
      </c>
      <c r="P39" s="714" t="s">
        <v>1884</v>
      </c>
      <c r="Q39" s="714" t="s">
        <v>1884</v>
      </c>
      <c r="R39" s="714" t="s">
        <v>1884</v>
      </c>
      <c r="S39" s="714" t="s">
        <v>1884</v>
      </c>
      <c r="T39" s="714" t="s">
        <v>1884</v>
      </c>
      <c r="U39" s="714" t="s">
        <v>1884</v>
      </c>
      <c r="V39" s="714" t="s">
        <v>1884</v>
      </c>
      <c r="W39" s="714" t="s">
        <v>1884</v>
      </c>
    </row>
    <row r="40" spans="1:23" s="752" customFormat="1" ht="12">
      <c r="A40" s="710">
        <v>26</v>
      </c>
      <c r="B40" s="711" t="s">
        <v>1887</v>
      </c>
      <c r="C40" s="753"/>
      <c r="D40" s="753" t="s">
        <v>1884</v>
      </c>
      <c r="E40" s="753" t="s">
        <v>1884</v>
      </c>
      <c r="F40" s="753" t="s">
        <v>1884</v>
      </c>
      <c r="G40" s="753" t="s">
        <v>1884</v>
      </c>
      <c r="H40" s="754" t="s">
        <v>1884</v>
      </c>
      <c r="I40" s="755" t="s">
        <v>1884</v>
      </c>
      <c r="J40" s="753" t="s">
        <v>1884</v>
      </c>
      <c r="K40" s="753" t="s">
        <v>1884</v>
      </c>
      <c r="L40" s="753" t="s">
        <v>1884</v>
      </c>
      <c r="M40" s="753" t="s">
        <v>1884</v>
      </c>
      <c r="N40" s="753" t="s">
        <v>1884</v>
      </c>
      <c r="O40" s="753" t="s">
        <v>1884</v>
      </c>
      <c r="P40" s="753" t="s">
        <v>1884</v>
      </c>
      <c r="Q40" s="753" t="s">
        <v>1884</v>
      </c>
      <c r="R40" s="753" t="s">
        <v>1884</v>
      </c>
      <c r="S40" s="753" t="s">
        <v>1884</v>
      </c>
      <c r="T40" s="753" t="s">
        <v>1884</v>
      </c>
      <c r="U40" s="753" t="s">
        <v>1884</v>
      </c>
      <c r="V40" s="753" t="s">
        <v>1884</v>
      </c>
      <c r="W40" s="753" t="s">
        <v>1884</v>
      </c>
    </row>
    <row r="41" spans="1:23" s="693" customFormat="1" ht="12">
      <c r="A41" s="696">
        <v>27</v>
      </c>
      <c r="B41" s="697" t="s">
        <v>1888</v>
      </c>
      <c r="C41" s="706" t="s">
        <v>1874</v>
      </c>
      <c r="D41" s="706" t="s">
        <v>1884</v>
      </c>
      <c r="E41" s="706" t="s">
        <v>1884</v>
      </c>
      <c r="F41" s="706" t="s">
        <v>1884</v>
      </c>
      <c r="G41" s="706" t="s">
        <v>1884</v>
      </c>
      <c r="H41" s="707" t="s">
        <v>1884</v>
      </c>
      <c r="I41" s="708" t="s">
        <v>1884</v>
      </c>
      <c r="J41" s="706" t="s">
        <v>1884</v>
      </c>
      <c r="K41" s="706" t="s">
        <v>1884</v>
      </c>
      <c r="L41" s="706" t="s">
        <v>1884</v>
      </c>
      <c r="M41" s="706" t="s">
        <v>1884</v>
      </c>
      <c r="N41" s="706" t="s">
        <v>1884</v>
      </c>
      <c r="O41" s="706" t="s">
        <v>1884</v>
      </c>
      <c r="P41" s="706" t="s">
        <v>1884</v>
      </c>
      <c r="Q41" s="706" t="s">
        <v>1884</v>
      </c>
      <c r="R41" s="706" t="s">
        <v>1884</v>
      </c>
      <c r="S41" s="706" t="s">
        <v>1884</v>
      </c>
      <c r="T41" s="706" t="s">
        <v>1884</v>
      </c>
      <c r="U41" s="706" t="s">
        <v>1884</v>
      </c>
      <c r="V41" s="706" t="s">
        <v>1884</v>
      </c>
      <c r="W41" s="706" t="s">
        <v>1884</v>
      </c>
    </row>
    <row r="42" spans="1:23" s="693" customFormat="1" ht="12">
      <c r="A42" s="696">
        <v>28</v>
      </c>
      <c r="B42" s="697" t="s">
        <v>1889</v>
      </c>
      <c r="C42" s="714" t="s">
        <v>1890</v>
      </c>
      <c r="D42" s="714" t="s">
        <v>1884</v>
      </c>
      <c r="E42" s="714" t="s">
        <v>1884</v>
      </c>
      <c r="F42" s="714" t="s">
        <v>1884</v>
      </c>
      <c r="G42" s="714" t="s">
        <v>1884</v>
      </c>
      <c r="H42" s="715" t="s">
        <v>1884</v>
      </c>
      <c r="I42" s="716" t="s">
        <v>1884</v>
      </c>
      <c r="J42" s="714" t="s">
        <v>1884</v>
      </c>
      <c r="K42" s="714" t="s">
        <v>1884</v>
      </c>
      <c r="L42" s="714" t="s">
        <v>1884</v>
      </c>
      <c r="M42" s="714" t="s">
        <v>1884</v>
      </c>
      <c r="N42" s="714" t="s">
        <v>1884</v>
      </c>
      <c r="O42" s="714" t="s">
        <v>1884</v>
      </c>
      <c r="P42" s="714" t="s">
        <v>1884</v>
      </c>
      <c r="Q42" s="714" t="s">
        <v>1884</v>
      </c>
      <c r="R42" s="714" t="s">
        <v>1884</v>
      </c>
      <c r="S42" s="714" t="s">
        <v>1884</v>
      </c>
      <c r="T42" s="714" t="s">
        <v>1884</v>
      </c>
      <c r="U42" s="714" t="s">
        <v>1884</v>
      </c>
      <c r="V42" s="714" t="s">
        <v>1884</v>
      </c>
      <c r="W42" s="714" t="s">
        <v>1884</v>
      </c>
    </row>
    <row r="43" spans="1:23" s="693" customFormat="1" ht="12">
      <c r="A43" s="696">
        <v>29</v>
      </c>
      <c r="B43" s="697" t="s">
        <v>1891</v>
      </c>
      <c r="C43" s="706" t="s">
        <v>1763</v>
      </c>
      <c r="D43" s="706" t="s">
        <v>1884</v>
      </c>
      <c r="E43" s="706" t="s">
        <v>1884</v>
      </c>
      <c r="F43" s="706" t="s">
        <v>1884</v>
      </c>
      <c r="G43" s="706" t="s">
        <v>1884</v>
      </c>
      <c r="H43" s="707" t="s">
        <v>1884</v>
      </c>
      <c r="I43" s="708" t="s">
        <v>1884</v>
      </c>
      <c r="J43" s="706" t="s">
        <v>1884</v>
      </c>
      <c r="K43" s="706" t="s">
        <v>1884</v>
      </c>
      <c r="L43" s="706" t="s">
        <v>1884</v>
      </c>
      <c r="M43" s="706" t="s">
        <v>1884</v>
      </c>
      <c r="N43" s="706" t="s">
        <v>1884</v>
      </c>
      <c r="O43" s="706" t="s">
        <v>1884</v>
      </c>
      <c r="P43" s="706" t="s">
        <v>1884</v>
      </c>
      <c r="Q43" s="706" t="s">
        <v>1884</v>
      </c>
      <c r="R43" s="706" t="s">
        <v>1884</v>
      </c>
      <c r="S43" s="706" t="s">
        <v>1884</v>
      </c>
      <c r="T43" s="706" t="s">
        <v>1884</v>
      </c>
      <c r="U43" s="706" t="s">
        <v>1884</v>
      </c>
      <c r="V43" s="706" t="s">
        <v>1884</v>
      </c>
      <c r="W43" s="706" t="s">
        <v>1884</v>
      </c>
    </row>
    <row r="44" spans="1:23" s="693" customFormat="1" ht="12">
      <c r="A44" s="696">
        <v>30</v>
      </c>
      <c r="B44" s="697" t="s">
        <v>1892</v>
      </c>
      <c r="C44" s="706" t="s">
        <v>1884</v>
      </c>
      <c r="D44" s="706" t="s">
        <v>1835</v>
      </c>
      <c r="E44" s="706" t="s">
        <v>1835</v>
      </c>
      <c r="F44" s="706" t="s">
        <v>1835</v>
      </c>
      <c r="G44" s="706" t="s">
        <v>1835</v>
      </c>
      <c r="H44" s="707" t="s">
        <v>1835</v>
      </c>
      <c r="I44" s="708" t="s">
        <v>1884</v>
      </c>
      <c r="J44" s="706" t="s">
        <v>1884</v>
      </c>
      <c r="K44" s="706" t="s">
        <v>1884</v>
      </c>
      <c r="L44" s="706" t="s">
        <v>1884</v>
      </c>
      <c r="M44" s="706" t="s">
        <v>1884</v>
      </c>
      <c r="N44" s="706" t="s">
        <v>1884</v>
      </c>
      <c r="O44" s="706" t="s">
        <v>1884</v>
      </c>
      <c r="P44" s="706" t="s">
        <v>1884</v>
      </c>
      <c r="Q44" s="706" t="s">
        <v>1884</v>
      </c>
      <c r="R44" s="706" t="s">
        <v>1884</v>
      </c>
      <c r="S44" s="706" t="s">
        <v>1884</v>
      </c>
      <c r="T44" s="706" t="s">
        <v>1884</v>
      </c>
      <c r="U44" s="706" t="s">
        <v>1884</v>
      </c>
      <c r="V44" s="706" t="s">
        <v>1884</v>
      </c>
      <c r="W44" s="706" t="s">
        <v>1884</v>
      </c>
    </row>
    <row r="45" spans="1:23" s="693" customFormat="1" ht="12">
      <c r="A45" s="696">
        <v>31</v>
      </c>
      <c r="B45" s="697" t="s">
        <v>1893</v>
      </c>
      <c r="C45" s="706" t="s">
        <v>1884</v>
      </c>
      <c r="D45" s="706" t="s">
        <v>1884</v>
      </c>
      <c r="E45" s="706" t="s">
        <v>1884</v>
      </c>
      <c r="F45" s="706" t="s">
        <v>1884</v>
      </c>
      <c r="G45" s="706" t="s">
        <v>1884</v>
      </c>
      <c r="H45" s="707" t="s">
        <v>1884</v>
      </c>
      <c r="I45" s="708" t="s">
        <v>1884</v>
      </c>
      <c r="J45" s="706" t="s">
        <v>1884</v>
      </c>
      <c r="K45" s="706" t="s">
        <v>1884</v>
      </c>
      <c r="L45" s="706" t="s">
        <v>1884</v>
      </c>
      <c r="M45" s="706" t="s">
        <v>1884</v>
      </c>
      <c r="N45" s="706" t="s">
        <v>1884</v>
      </c>
      <c r="O45" s="706" t="s">
        <v>1884</v>
      </c>
      <c r="P45" s="706" t="s">
        <v>1884</v>
      </c>
      <c r="Q45" s="706" t="s">
        <v>1884</v>
      </c>
      <c r="R45" s="706" t="s">
        <v>1884</v>
      </c>
      <c r="S45" s="706" t="s">
        <v>1884</v>
      </c>
      <c r="T45" s="706" t="s">
        <v>1884</v>
      </c>
      <c r="U45" s="706" t="s">
        <v>1884</v>
      </c>
      <c r="V45" s="706" t="s">
        <v>1884</v>
      </c>
      <c r="W45" s="706" t="s">
        <v>1884</v>
      </c>
    </row>
    <row r="46" spans="1:23" s="693" customFormat="1" ht="12">
      <c r="A46" s="696">
        <v>32</v>
      </c>
      <c r="B46" s="697" t="s">
        <v>1894</v>
      </c>
      <c r="C46" s="706" t="s">
        <v>1884</v>
      </c>
      <c r="D46" s="706" t="s">
        <v>1884</v>
      </c>
      <c r="E46" s="706" t="s">
        <v>1884</v>
      </c>
      <c r="F46" s="706" t="s">
        <v>1884</v>
      </c>
      <c r="G46" s="706" t="s">
        <v>1884</v>
      </c>
      <c r="H46" s="707" t="s">
        <v>1884</v>
      </c>
      <c r="I46" s="708" t="s">
        <v>1884</v>
      </c>
      <c r="J46" s="706" t="s">
        <v>1884</v>
      </c>
      <c r="K46" s="706" t="s">
        <v>1884</v>
      </c>
      <c r="L46" s="706" t="s">
        <v>1884</v>
      </c>
      <c r="M46" s="706" t="s">
        <v>1884</v>
      </c>
      <c r="N46" s="706" t="s">
        <v>1884</v>
      </c>
      <c r="O46" s="706" t="s">
        <v>1884</v>
      </c>
      <c r="P46" s="706" t="s">
        <v>1884</v>
      </c>
      <c r="Q46" s="706" t="s">
        <v>1884</v>
      </c>
      <c r="R46" s="706" t="s">
        <v>1884</v>
      </c>
      <c r="S46" s="706" t="s">
        <v>1884</v>
      </c>
      <c r="T46" s="706" t="s">
        <v>1884</v>
      </c>
      <c r="U46" s="706" t="s">
        <v>1884</v>
      </c>
      <c r="V46" s="706" t="s">
        <v>1884</v>
      </c>
      <c r="W46" s="706" t="s">
        <v>1884</v>
      </c>
    </row>
    <row r="47" spans="1:23" s="693" customFormat="1" ht="12">
      <c r="A47" s="696">
        <v>33</v>
      </c>
      <c r="B47" s="697" t="s">
        <v>1895</v>
      </c>
      <c r="C47" s="706" t="s">
        <v>1884</v>
      </c>
      <c r="D47" s="706" t="s">
        <v>1884</v>
      </c>
      <c r="E47" s="706" t="s">
        <v>1884</v>
      </c>
      <c r="F47" s="706" t="s">
        <v>1884</v>
      </c>
      <c r="G47" s="706" t="s">
        <v>1884</v>
      </c>
      <c r="H47" s="707" t="s">
        <v>1884</v>
      </c>
      <c r="I47" s="708" t="s">
        <v>1884</v>
      </c>
      <c r="J47" s="706" t="s">
        <v>1884</v>
      </c>
      <c r="K47" s="706" t="s">
        <v>1884</v>
      </c>
      <c r="L47" s="706" t="s">
        <v>1884</v>
      </c>
      <c r="M47" s="706" t="s">
        <v>1884</v>
      </c>
      <c r="N47" s="706" t="s">
        <v>1884</v>
      </c>
      <c r="O47" s="706" t="s">
        <v>1884</v>
      </c>
      <c r="P47" s="706" t="s">
        <v>1884</v>
      </c>
      <c r="Q47" s="706" t="s">
        <v>1884</v>
      </c>
      <c r="R47" s="706" t="s">
        <v>1884</v>
      </c>
      <c r="S47" s="706" t="s">
        <v>1884</v>
      </c>
      <c r="T47" s="706" t="s">
        <v>1884</v>
      </c>
      <c r="U47" s="706" t="s">
        <v>1884</v>
      </c>
      <c r="V47" s="706" t="s">
        <v>1884</v>
      </c>
      <c r="W47" s="706" t="s">
        <v>1884</v>
      </c>
    </row>
    <row r="48" spans="1:23" s="693" customFormat="1" ht="12">
      <c r="A48" s="696">
        <v>34</v>
      </c>
      <c r="B48" s="697" t="s">
        <v>1896</v>
      </c>
      <c r="C48" s="706" t="s">
        <v>1884</v>
      </c>
      <c r="D48" s="706" t="s">
        <v>1884</v>
      </c>
      <c r="E48" s="706" t="s">
        <v>1884</v>
      </c>
      <c r="F48" s="706" t="s">
        <v>1884</v>
      </c>
      <c r="G48" s="706" t="s">
        <v>1884</v>
      </c>
      <c r="H48" s="707" t="s">
        <v>1884</v>
      </c>
      <c r="I48" s="708" t="s">
        <v>1884</v>
      </c>
      <c r="J48" s="706" t="s">
        <v>1884</v>
      </c>
      <c r="K48" s="706" t="s">
        <v>1884</v>
      </c>
      <c r="L48" s="706" t="s">
        <v>1884</v>
      </c>
      <c r="M48" s="706" t="s">
        <v>1884</v>
      </c>
      <c r="N48" s="706" t="s">
        <v>1884</v>
      </c>
      <c r="O48" s="706" t="s">
        <v>1884</v>
      </c>
      <c r="P48" s="706" t="s">
        <v>1884</v>
      </c>
      <c r="Q48" s="706" t="s">
        <v>1884</v>
      </c>
      <c r="R48" s="706" t="s">
        <v>1884</v>
      </c>
      <c r="S48" s="706" t="s">
        <v>1884</v>
      </c>
      <c r="T48" s="706" t="s">
        <v>1884</v>
      </c>
      <c r="U48" s="706" t="s">
        <v>1884</v>
      </c>
      <c r="V48" s="706" t="s">
        <v>1884</v>
      </c>
      <c r="W48" s="706" t="s">
        <v>1884</v>
      </c>
    </row>
    <row r="49" spans="1:23" s="693" customFormat="1" ht="12">
      <c r="A49" s="696" t="s">
        <v>1897</v>
      </c>
      <c r="B49" s="697" t="s">
        <v>1898</v>
      </c>
      <c r="C49" s="702" t="s">
        <v>1899</v>
      </c>
      <c r="D49" s="702" t="s">
        <v>1899</v>
      </c>
      <c r="E49" s="702" t="s">
        <v>1899</v>
      </c>
      <c r="F49" s="702" t="s">
        <v>1899</v>
      </c>
      <c r="G49" s="702" t="s">
        <v>1899</v>
      </c>
      <c r="H49" s="703" t="s">
        <v>1899</v>
      </c>
      <c r="I49" s="704"/>
      <c r="J49" s="702"/>
      <c r="K49" s="702"/>
      <c r="L49" s="702"/>
      <c r="M49" s="702"/>
      <c r="N49" s="702"/>
      <c r="O49" s="702"/>
      <c r="P49" s="702"/>
      <c r="Q49" s="702"/>
      <c r="R49" s="702"/>
      <c r="S49" s="702"/>
      <c r="T49" s="702"/>
      <c r="U49" s="702"/>
      <c r="V49" s="702"/>
      <c r="W49" s="702"/>
    </row>
    <row r="50" spans="1:23" s="693" customFormat="1" ht="24">
      <c r="A50" s="696" t="s">
        <v>1900</v>
      </c>
      <c r="B50" s="697" t="s">
        <v>1901</v>
      </c>
      <c r="C50" s="706" t="s">
        <v>1902</v>
      </c>
      <c r="D50" s="706" t="s">
        <v>1903</v>
      </c>
      <c r="E50" s="706" t="s">
        <v>1903</v>
      </c>
      <c r="F50" s="706" t="s">
        <v>1903</v>
      </c>
      <c r="G50" s="706" t="s">
        <v>1903</v>
      </c>
      <c r="H50" s="707" t="s">
        <v>1903</v>
      </c>
      <c r="I50" s="708"/>
      <c r="J50" s="706"/>
      <c r="K50" s="706"/>
      <c r="L50" s="706"/>
      <c r="M50" s="706"/>
      <c r="N50" s="706"/>
      <c r="O50" s="706"/>
      <c r="P50" s="706"/>
      <c r="Q50" s="706"/>
      <c r="R50" s="706"/>
      <c r="S50" s="706"/>
      <c r="T50" s="706"/>
      <c r="U50" s="706"/>
      <c r="V50" s="706"/>
      <c r="W50" s="706"/>
    </row>
    <row r="51" spans="1:23" s="763" customFormat="1" ht="24">
      <c r="A51" s="756">
        <v>35</v>
      </c>
      <c r="B51" s="757" t="s">
        <v>1904</v>
      </c>
      <c r="C51" s="758" t="s">
        <v>1905</v>
      </c>
      <c r="D51" s="758" t="s">
        <v>1906</v>
      </c>
      <c r="E51" s="758" t="s">
        <v>1906</v>
      </c>
      <c r="F51" s="759" t="s">
        <v>1906</v>
      </c>
      <c r="G51" s="759" t="s">
        <v>1906</v>
      </c>
      <c r="H51" s="760" t="s">
        <v>1906</v>
      </c>
      <c r="I51" s="761" t="s">
        <v>1802</v>
      </c>
      <c r="J51" s="759" t="s">
        <v>1802</v>
      </c>
      <c r="K51" s="762" t="s">
        <v>1802</v>
      </c>
      <c r="L51" s="762" t="s">
        <v>1802</v>
      </c>
      <c r="M51" s="762" t="s">
        <v>1802</v>
      </c>
      <c r="N51" s="762" t="s">
        <v>1802</v>
      </c>
      <c r="O51" s="762" t="s">
        <v>1802</v>
      </c>
      <c r="P51" s="762" t="s">
        <v>1802</v>
      </c>
      <c r="Q51" s="762" t="s">
        <v>1802</v>
      </c>
      <c r="R51" s="762" t="s">
        <v>1802</v>
      </c>
      <c r="S51" s="762" t="s">
        <v>1802</v>
      </c>
      <c r="T51" s="762" t="s">
        <v>1802</v>
      </c>
      <c r="U51" s="762" t="s">
        <v>1802</v>
      </c>
      <c r="V51" s="762" t="s">
        <v>1802</v>
      </c>
      <c r="W51" s="762" t="s">
        <v>1802</v>
      </c>
    </row>
    <row r="52" spans="1:23" s="693" customFormat="1" ht="12">
      <c r="A52" s="710">
        <v>36</v>
      </c>
      <c r="B52" s="711" t="s">
        <v>1907</v>
      </c>
      <c r="C52" s="758" t="s">
        <v>1884</v>
      </c>
      <c r="D52" s="758" t="s">
        <v>1835</v>
      </c>
      <c r="E52" s="758" t="s">
        <v>1835</v>
      </c>
      <c r="F52" s="759" t="s">
        <v>1835</v>
      </c>
      <c r="G52" s="759" t="s">
        <v>1835</v>
      </c>
      <c r="H52" s="760" t="s">
        <v>1835</v>
      </c>
      <c r="I52" s="761"/>
      <c r="J52" s="759"/>
      <c r="K52" s="762"/>
      <c r="L52" s="762"/>
      <c r="M52" s="762"/>
      <c r="N52" s="762"/>
      <c r="O52" s="762"/>
      <c r="P52" s="762"/>
      <c r="Q52" s="762"/>
      <c r="R52" s="762"/>
      <c r="S52" s="762"/>
      <c r="T52" s="762"/>
      <c r="U52" s="762"/>
      <c r="V52" s="762"/>
      <c r="W52" s="762"/>
    </row>
    <row r="53" spans="1:23" s="689" customFormat="1" ht="12">
      <c r="A53" s="696">
        <v>37</v>
      </c>
      <c r="B53" s="697" t="s">
        <v>1908</v>
      </c>
      <c r="C53" s="706" t="s">
        <v>1884</v>
      </c>
      <c r="D53" s="706" t="s">
        <v>1884</v>
      </c>
      <c r="E53" s="706" t="s">
        <v>1884</v>
      </c>
      <c r="F53" s="706" t="s">
        <v>1884</v>
      </c>
      <c r="G53" s="706" t="s">
        <v>1884</v>
      </c>
      <c r="H53" s="707" t="s">
        <v>1884</v>
      </c>
      <c r="I53" s="708"/>
      <c r="J53" s="706"/>
      <c r="K53" s="706"/>
      <c r="L53" s="706"/>
      <c r="M53" s="706"/>
      <c r="N53" s="706"/>
      <c r="O53" s="706"/>
      <c r="P53" s="706"/>
      <c r="Q53" s="706"/>
      <c r="R53" s="706"/>
      <c r="S53" s="706"/>
      <c r="T53" s="706"/>
      <c r="U53" s="706"/>
      <c r="V53" s="706"/>
      <c r="W53" s="706"/>
    </row>
    <row r="54" spans="1:23" s="752" customFormat="1" ht="130.5">
      <c r="A54" s="710" t="s">
        <v>1909</v>
      </c>
      <c r="B54" s="711" t="s">
        <v>1910</v>
      </c>
      <c r="C54" s="764" t="s">
        <v>1911</v>
      </c>
      <c r="D54" s="764" t="s">
        <v>1912</v>
      </c>
      <c r="E54" s="764" t="s">
        <v>1913</v>
      </c>
      <c r="F54" s="765" t="s">
        <v>1914</v>
      </c>
      <c r="G54" s="765" t="s">
        <v>1915</v>
      </c>
      <c r="H54" s="766" t="s">
        <v>1916</v>
      </c>
      <c r="I54" s="767" t="s">
        <v>1917</v>
      </c>
      <c r="J54" s="765" t="s">
        <v>1918</v>
      </c>
      <c r="K54" s="765" t="s">
        <v>1919</v>
      </c>
      <c r="L54" s="765" t="s">
        <v>1920</v>
      </c>
      <c r="M54" s="765" t="s">
        <v>1921</v>
      </c>
      <c r="N54" s="765" t="s">
        <v>1922</v>
      </c>
      <c r="O54" s="765" t="s">
        <v>1923</v>
      </c>
      <c r="P54" s="765" t="s">
        <v>1924</v>
      </c>
      <c r="Q54" s="768" t="s">
        <v>1925</v>
      </c>
      <c r="R54" s="768" t="s">
        <v>1926</v>
      </c>
      <c r="S54" s="768" t="s">
        <v>1927</v>
      </c>
      <c r="T54" s="768" t="s">
        <v>1928</v>
      </c>
      <c r="U54" s="768" t="s">
        <v>1929</v>
      </c>
      <c r="V54" s="768" t="s">
        <v>1930</v>
      </c>
      <c r="W54" s="768" t="s">
        <v>1931</v>
      </c>
    </row>
    <row r="55" spans="1:23" s="693" customFormat="1" ht="12">
      <c r="A55" s="769"/>
      <c r="B55" s="692"/>
      <c r="C55" s="692"/>
      <c r="D55" s="692"/>
      <c r="E55" s="692"/>
      <c r="F55" s="692"/>
      <c r="G55" s="692"/>
      <c r="H55" s="692"/>
      <c r="I55" s="692"/>
    </row>
    <row r="56" spans="1:23">
      <c r="A56" s="770"/>
    </row>
    <row r="57" spans="1:23">
      <c r="A57" s="771"/>
    </row>
    <row r="58" spans="1:23">
      <c r="A58" s="771"/>
    </row>
    <row r="59" spans="1:23">
      <c r="A59" s="771"/>
    </row>
    <row r="60" spans="1:23">
      <c r="A60" s="771"/>
    </row>
  </sheetData>
  <mergeCells count="48">
    <mergeCell ref="E25:E26"/>
    <mergeCell ref="F25:F26"/>
    <mergeCell ref="G25:G26"/>
    <mergeCell ref="A5:B5"/>
    <mergeCell ref="A25:A26"/>
    <mergeCell ref="B25:B26"/>
    <mergeCell ref="C25:C26"/>
    <mergeCell ref="D25:D26"/>
    <mergeCell ref="K25:K26"/>
    <mergeCell ref="L25:L26"/>
    <mergeCell ref="M25:M26"/>
    <mergeCell ref="G29:G30"/>
    <mergeCell ref="H29:H30"/>
    <mergeCell ref="I29:I30"/>
    <mergeCell ref="J29:J30"/>
    <mergeCell ref="K29:K30"/>
    <mergeCell ref="S25:S26"/>
    <mergeCell ref="S29:S30"/>
    <mergeCell ref="T29:T30"/>
    <mergeCell ref="A29:A30"/>
    <mergeCell ref="B29:B30"/>
    <mergeCell ref="C29:C30"/>
    <mergeCell ref="D29:D30"/>
    <mergeCell ref="E29:E30"/>
    <mergeCell ref="F29:F30"/>
    <mergeCell ref="N25:N26"/>
    <mergeCell ref="O25:O26"/>
    <mergeCell ref="P25:P26"/>
    <mergeCell ref="Q25:Q26"/>
    <mergeCell ref="H25:H26"/>
    <mergeCell ref="I25:I26"/>
    <mergeCell ref="J25:J26"/>
    <mergeCell ref="U29:U30"/>
    <mergeCell ref="V29:V30"/>
    <mergeCell ref="W29:W30"/>
    <mergeCell ref="I5:W5"/>
    <mergeCell ref="M29:M30"/>
    <mergeCell ref="N29:N30"/>
    <mergeCell ref="O29:O30"/>
    <mergeCell ref="P29:P30"/>
    <mergeCell ref="Q29:Q30"/>
    <mergeCell ref="R29:R30"/>
    <mergeCell ref="L29:L30"/>
    <mergeCell ref="T25:T26"/>
    <mergeCell ref="U25:U26"/>
    <mergeCell ref="V25:V26"/>
    <mergeCell ref="W25:W26"/>
    <mergeCell ref="R25:R26"/>
  </mergeCells>
  <hyperlinks>
    <hyperlink ref="D54" r:id="rId1" location="vikjandi" display="https://wwwv2.arionbanki.is/bankinn/fjarfestatengsl/skuldabrefafjarfestar/endanlegir-skilmalar/ - vikjandi" xr:uid="{54697D28-1CB9-41A2-96AA-56CF633AB290}"/>
    <hyperlink ref="H54" r:id="rId2" xr:uid="{5493609E-2A70-4A5A-8774-D4DCE214D508}"/>
    <hyperlink ref="G54" r:id="rId3" xr:uid="{A6978046-D6BD-4894-A957-7CE1DB6FAD79}"/>
    <hyperlink ref="F54" r:id="rId4" xr:uid="{F8AC6495-94B7-403F-AC51-12D5C76882AF}"/>
    <hyperlink ref="I54" r:id="rId5" xr:uid="{61AA384E-7289-446E-BD59-9BF6C78636BA}"/>
    <hyperlink ref="J54" r:id="rId6" xr:uid="{AFCA9B80-DDC4-4F0F-B5A2-7109C1EB5205}"/>
    <hyperlink ref="L54" r:id="rId7" xr:uid="{67F5E57F-C866-42C4-AF25-37D8C3CD15AA}"/>
    <hyperlink ref="O54" r:id="rId8" xr:uid="{7BEE641F-3572-4FA5-ADFE-268FF91A5723}"/>
    <hyperlink ref="P54" r:id="rId9" xr:uid="{89DF71E6-E2A9-4841-BF6F-AE8B98B7105F}"/>
    <hyperlink ref="Q54" r:id="rId10" xr:uid="{15E9DADB-F73A-48AD-B51F-DBD20EFA9776}"/>
    <hyperlink ref="R54" r:id="rId11" xr:uid="{30A248F7-EE63-43BD-93F8-634B0BCE9CFE}"/>
    <hyperlink ref="S54" r:id="rId12" xr:uid="{18DAB243-1A96-46FF-A0D6-0770E8D5B2C3}"/>
    <hyperlink ref="T54" r:id="rId13" xr:uid="{9D4D4F9A-FA3A-4284-A64C-C511F3BC94AE}"/>
    <hyperlink ref="U54" r:id="rId14" xr:uid="{110C7DBE-176F-480E-8833-04B60E4B0257}"/>
    <hyperlink ref="V54" r:id="rId15" xr:uid="{2FFB9129-16EB-46FF-9172-FE2B510177DF}"/>
    <hyperlink ref="W54" r:id="rId16" xr:uid="{F7F1ADA3-98CF-437A-8A57-311D6C11E27A}"/>
    <hyperlink ref="Z2" location="Index!A1" display="Index" xr:uid="{D7D56459-62CB-4BA3-9DA3-2BC48118EF4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55343-4D16-4AC8-ADC3-644A96FAC0B1}">
  <dimension ref="A1:G124"/>
  <sheetViews>
    <sheetView workbookViewId="0"/>
  </sheetViews>
  <sheetFormatPr defaultColWidth="8.7265625" defaultRowHeight="14.5"/>
  <cols>
    <col min="1" max="1" width="8.7265625" style="22"/>
    <col min="2" max="2" width="91.54296875" style="22" customWidth="1"/>
    <col min="3" max="3" width="17.7265625" style="22" customWidth="1"/>
    <col min="4" max="4" width="28.81640625" style="22" customWidth="1"/>
    <col min="5" max="16384" width="8.7265625" style="22"/>
  </cols>
  <sheetData>
    <row r="1" spans="1:7">
      <c r="A1" s="2" t="s">
        <v>320</v>
      </c>
    </row>
    <row r="3" spans="1:7">
      <c r="A3" s="66"/>
      <c r="B3" s="66"/>
      <c r="C3" s="56" t="s">
        <v>321</v>
      </c>
      <c r="D3" s="56" t="s">
        <v>322</v>
      </c>
    </row>
    <row r="4" spans="1:7" ht="47">
      <c r="A4" s="68" t="s">
        <v>235</v>
      </c>
      <c r="B4" s="66"/>
      <c r="C4" s="78" t="s">
        <v>323</v>
      </c>
      <c r="D4" s="78" t="s">
        <v>452</v>
      </c>
      <c r="G4" s="21" t="s">
        <v>186</v>
      </c>
    </row>
    <row r="5" spans="1:7">
      <c r="A5" s="1000" t="s">
        <v>324</v>
      </c>
      <c r="B5" s="1000"/>
      <c r="C5" s="1000"/>
      <c r="D5" s="1000"/>
    </row>
    <row r="6" spans="1:7">
      <c r="A6" s="76">
        <v>1</v>
      </c>
      <c r="B6" s="71" t="s">
        <v>325</v>
      </c>
      <c r="C6" s="508">
        <v>1383</v>
      </c>
      <c r="D6" s="796" t="s">
        <v>1939</v>
      </c>
    </row>
    <row r="7" spans="1:7">
      <c r="A7" s="70"/>
      <c r="B7" s="71" t="s">
        <v>327</v>
      </c>
      <c r="C7" s="72"/>
      <c r="D7" s="53"/>
    </row>
    <row r="8" spans="1:7">
      <c r="A8" s="70"/>
      <c r="B8" s="71" t="s">
        <v>328</v>
      </c>
      <c r="C8" s="72"/>
      <c r="D8" s="53"/>
    </row>
    <row r="9" spans="1:7">
      <c r="A9" s="70"/>
      <c r="B9" s="71" t="s">
        <v>329</v>
      </c>
      <c r="C9" s="72"/>
      <c r="D9" s="53"/>
    </row>
    <row r="10" spans="1:7">
      <c r="A10" s="76">
        <v>2</v>
      </c>
      <c r="B10" s="71" t="s">
        <v>330</v>
      </c>
      <c r="C10" s="797">
        <v>170933.84864423002</v>
      </c>
      <c r="D10" s="796" t="s">
        <v>1940</v>
      </c>
    </row>
    <row r="11" spans="1:7">
      <c r="A11" s="76">
        <v>3</v>
      </c>
      <c r="B11" s="71" t="s">
        <v>331</v>
      </c>
      <c r="C11" s="797">
        <v>14382.722674160001</v>
      </c>
      <c r="D11" s="796" t="s">
        <v>1941</v>
      </c>
    </row>
    <row r="12" spans="1:7">
      <c r="A12" s="76" t="s">
        <v>332</v>
      </c>
      <c r="B12" s="71" t="s">
        <v>333</v>
      </c>
      <c r="C12" s="72"/>
      <c r="D12" s="799"/>
    </row>
    <row r="13" spans="1:7" ht="23">
      <c r="A13" s="76">
        <v>4</v>
      </c>
      <c r="B13" s="71" t="s">
        <v>334</v>
      </c>
      <c r="C13" s="72"/>
      <c r="D13" s="799"/>
    </row>
    <row r="14" spans="1:7">
      <c r="A14" s="76">
        <v>5</v>
      </c>
      <c r="B14" s="71" t="s">
        <v>335</v>
      </c>
      <c r="C14" s="72"/>
      <c r="D14" s="799"/>
    </row>
    <row r="15" spans="1:7">
      <c r="A15" s="70" t="s">
        <v>336</v>
      </c>
      <c r="B15" s="71" t="s">
        <v>337</v>
      </c>
      <c r="C15" s="798">
        <v>10313.923302840001</v>
      </c>
      <c r="D15" s="800" t="s">
        <v>1942</v>
      </c>
    </row>
    <row r="16" spans="1:7">
      <c r="A16" s="79">
        <v>6</v>
      </c>
      <c r="B16" s="80" t="s">
        <v>338</v>
      </c>
      <c r="C16" s="801">
        <f>SUM(C6:C15)</f>
        <v>197013.49462123003</v>
      </c>
      <c r="D16" s="64"/>
    </row>
    <row r="17" spans="1:4">
      <c r="A17" s="995" t="s">
        <v>339</v>
      </c>
      <c r="B17" s="995"/>
      <c r="C17" s="995"/>
      <c r="D17" s="995"/>
    </row>
    <row r="18" spans="1:4">
      <c r="A18" s="76">
        <v>7</v>
      </c>
      <c r="B18" s="74" t="s">
        <v>340</v>
      </c>
      <c r="C18" s="797">
        <v>-228</v>
      </c>
      <c r="D18" s="53"/>
    </row>
    <row r="19" spans="1:4">
      <c r="A19" s="76">
        <v>8</v>
      </c>
      <c r="B19" s="74" t="s">
        <v>341</v>
      </c>
      <c r="C19" s="797">
        <v>-7273</v>
      </c>
      <c r="D19" s="39" t="s">
        <v>1943</v>
      </c>
    </row>
    <row r="20" spans="1:4">
      <c r="A20" s="76">
        <v>9</v>
      </c>
      <c r="B20" s="74" t="s">
        <v>291</v>
      </c>
      <c r="C20" s="72"/>
      <c r="D20" s="53"/>
    </row>
    <row r="21" spans="1:4" ht="23">
      <c r="A21" s="76">
        <v>10</v>
      </c>
      <c r="B21" s="74" t="s">
        <v>342</v>
      </c>
      <c r="C21" s="72"/>
      <c r="D21" s="53"/>
    </row>
    <row r="22" spans="1:4" ht="23">
      <c r="A22" s="76">
        <v>11</v>
      </c>
      <c r="B22" s="74" t="s">
        <v>343</v>
      </c>
      <c r="C22" s="72"/>
      <c r="D22" s="53"/>
    </row>
    <row r="23" spans="1:4">
      <c r="A23" s="76">
        <v>12</v>
      </c>
      <c r="B23" s="74" t="s">
        <v>344</v>
      </c>
      <c r="C23" s="72"/>
      <c r="D23" s="53"/>
    </row>
    <row r="24" spans="1:4">
      <c r="A24" s="76">
        <v>13</v>
      </c>
      <c r="B24" s="74" t="s">
        <v>345</v>
      </c>
      <c r="C24" s="72"/>
      <c r="D24" s="53"/>
    </row>
    <row r="25" spans="1:4">
      <c r="A25" s="76">
        <v>14</v>
      </c>
      <c r="B25" s="74" t="s">
        <v>346</v>
      </c>
      <c r="C25" s="72"/>
      <c r="D25" s="53"/>
    </row>
    <row r="26" spans="1:4">
      <c r="A26" s="76">
        <v>15</v>
      </c>
      <c r="B26" s="74" t="s">
        <v>347</v>
      </c>
      <c r="C26" s="72"/>
      <c r="D26" s="53"/>
    </row>
    <row r="27" spans="1:4">
      <c r="A27" s="76">
        <v>16</v>
      </c>
      <c r="B27" s="74" t="s">
        <v>348</v>
      </c>
      <c r="C27" s="72"/>
      <c r="D27" s="53"/>
    </row>
    <row r="28" spans="1:4" ht="34.5">
      <c r="A28" s="76">
        <v>17</v>
      </c>
      <c r="B28" s="74" t="s">
        <v>349</v>
      </c>
      <c r="C28" s="72"/>
      <c r="D28" s="53"/>
    </row>
    <row r="29" spans="1:4" ht="34.5">
      <c r="A29" s="76">
        <v>18</v>
      </c>
      <c r="B29" s="74" t="s">
        <v>350</v>
      </c>
      <c r="C29" s="72"/>
      <c r="D29" s="53"/>
    </row>
    <row r="30" spans="1:4" ht="34.5">
      <c r="A30" s="76">
        <v>19</v>
      </c>
      <c r="B30" s="74" t="s">
        <v>351</v>
      </c>
      <c r="C30" s="72"/>
      <c r="D30" s="53"/>
    </row>
    <row r="31" spans="1:4">
      <c r="A31" s="76">
        <v>20</v>
      </c>
      <c r="B31" s="74" t="s">
        <v>291</v>
      </c>
      <c r="C31" s="72"/>
      <c r="D31" s="53"/>
    </row>
    <row r="32" spans="1:4" ht="23">
      <c r="A32" s="76" t="s">
        <v>352</v>
      </c>
      <c r="B32" s="74" t="s">
        <v>353</v>
      </c>
      <c r="C32" s="72"/>
      <c r="D32" s="53"/>
    </row>
    <row r="33" spans="1:4">
      <c r="A33" s="76" t="s">
        <v>354</v>
      </c>
      <c r="B33" s="74" t="s">
        <v>355</v>
      </c>
      <c r="C33" s="72"/>
      <c r="D33" s="53"/>
    </row>
    <row r="34" spans="1:4">
      <c r="A34" s="76" t="s">
        <v>356</v>
      </c>
      <c r="B34" s="53" t="s">
        <v>357</v>
      </c>
      <c r="C34" s="72"/>
      <c r="D34" s="53"/>
    </row>
    <row r="35" spans="1:4">
      <c r="A35" s="76" t="s">
        <v>358</v>
      </c>
      <c r="B35" s="74" t="s">
        <v>359</v>
      </c>
      <c r="C35" s="72"/>
      <c r="D35" s="53"/>
    </row>
    <row r="36" spans="1:4" ht="23">
      <c r="A36" s="76">
        <v>21</v>
      </c>
      <c r="B36" s="74" t="s">
        <v>446</v>
      </c>
      <c r="C36" s="72"/>
      <c r="D36" s="53"/>
    </row>
    <row r="37" spans="1:4">
      <c r="A37" s="76">
        <v>22</v>
      </c>
      <c r="B37" s="74" t="s">
        <v>360</v>
      </c>
      <c r="C37" s="72"/>
      <c r="D37" s="53"/>
    </row>
    <row r="38" spans="1:4" ht="23">
      <c r="A38" s="76">
        <v>23</v>
      </c>
      <c r="B38" s="74" t="s">
        <v>361</v>
      </c>
      <c r="C38" s="72"/>
      <c r="D38" s="53"/>
    </row>
    <row r="39" spans="1:4">
      <c r="A39" s="76">
        <v>24</v>
      </c>
      <c r="B39" s="74" t="s">
        <v>291</v>
      </c>
      <c r="C39" s="72"/>
      <c r="D39" s="53"/>
    </row>
    <row r="40" spans="1:4">
      <c r="A40" s="76">
        <v>25</v>
      </c>
      <c r="B40" s="74" t="s">
        <v>362</v>
      </c>
      <c r="C40" s="72"/>
      <c r="D40" s="53"/>
    </row>
    <row r="41" spans="1:4">
      <c r="A41" s="76" t="s">
        <v>363</v>
      </c>
      <c r="B41" s="74" t="s">
        <v>364</v>
      </c>
      <c r="C41" s="72"/>
      <c r="D41" s="53"/>
    </row>
    <row r="42" spans="1:4" ht="34.5">
      <c r="A42" s="76" t="s">
        <v>365</v>
      </c>
      <c r="B42" s="74" t="s">
        <v>366</v>
      </c>
      <c r="C42" s="72"/>
      <c r="D42" s="53"/>
    </row>
    <row r="43" spans="1:4">
      <c r="A43" s="76">
        <v>26</v>
      </c>
      <c r="B43" s="74" t="s">
        <v>291</v>
      </c>
      <c r="C43" s="72"/>
      <c r="D43" s="53"/>
    </row>
    <row r="44" spans="1:4">
      <c r="A44" s="76">
        <v>27</v>
      </c>
      <c r="B44" s="74" t="s">
        <v>447</v>
      </c>
      <c r="C44" s="72"/>
      <c r="D44" s="53"/>
    </row>
    <row r="45" spans="1:4">
      <c r="A45" s="83" t="s">
        <v>367</v>
      </c>
      <c r="B45" s="74" t="s">
        <v>368</v>
      </c>
      <c r="C45" s="798">
        <v>-314</v>
      </c>
      <c r="D45" s="82"/>
    </row>
    <row r="46" spans="1:4">
      <c r="A46" s="76">
        <v>28</v>
      </c>
      <c r="B46" s="84" t="s">
        <v>369</v>
      </c>
      <c r="C46" s="797">
        <f>SUM(C18:C45)</f>
        <v>-7815</v>
      </c>
      <c r="D46" s="53"/>
    </row>
    <row r="47" spans="1:4">
      <c r="A47" s="85">
        <v>29</v>
      </c>
      <c r="B47" s="84" t="s">
        <v>370</v>
      </c>
      <c r="C47" s="802">
        <f>C16+C46</f>
        <v>189198.49462123003</v>
      </c>
      <c r="D47" s="86"/>
    </row>
    <row r="48" spans="1:4">
      <c r="A48" s="995" t="s">
        <v>371</v>
      </c>
      <c r="B48" s="995"/>
      <c r="C48" s="995"/>
      <c r="D48" s="995"/>
    </row>
    <row r="49" spans="1:4">
      <c r="A49" s="76">
        <v>30</v>
      </c>
      <c r="B49" s="74" t="s">
        <v>372</v>
      </c>
      <c r="C49" s="797">
        <v>15635</v>
      </c>
      <c r="D49" s="39" t="s">
        <v>1944</v>
      </c>
    </row>
    <row r="50" spans="1:4">
      <c r="A50" s="76">
        <v>31</v>
      </c>
      <c r="B50" s="74" t="s">
        <v>374</v>
      </c>
      <c r="C50" s="72"/>
      <c r="D50" s="53"/>
    </row>
    <row r="51" spans="1:4">
      <c r="A51" s="76">
        <v>32</v>
      </c>
      <c r="B51" s="74" t="s">
        <v>375</v>
      </c>
      <c r="C51" s="797">
        <v>15635</v>
      </c>
      <c r="D51" s="53"/>
    </row>
    <row r="52" spans="1:4" ht="23">
      <c r="A52" s="76">
        <v>33</v>
      </c>
      <c r="B52" s="74" t="s">
        <v>376</v>
      </c>
      <c r="C52" s="72"/>
      <c r="D52" s="53"/>
    </row>
    <row r="53" spans="1:4">
      <c r="A53" s="76" t="s">
        <v>377</v>
      </c>
      <c r="B53" s="74" t="s">
        <v>378</v>
      </c>
      <c r="C53" s="72"/>
      <c r="D53" s="53"/>
    </row>
    <row r="54" spans="1:4">
      <c r="A54" s="76" t="s">
        <v>379</v>
      </c>
      <c r="B54" s="74" t="s">
        <v>380</v>
      </c>
      <c r="C54" s="72"/>
      <c r="D54" s="53"/>
    </row>
    <row r="55" spans="1:4" ht="23">
      <c r="A55" s="76">
        <v>34</v>
      </c>
      <c r="B55" s="74" t="s">
        <v>381</v>
      </c>
      <c r="C55" s="72"/>
      <c r="D55" s="53"/>
    </row>
    <row r="56" spans="1:4">
      <c r="A56" s="83">
        <v>35</v>
      </c>
      <c r="B56" s="74" t="s">
        <v>382</v>
      </c>
      <c r="C56" s="81"/>
      <c r="D56" s="82"/>
    </row>
    <row r="57" spans="1:4">
      <c r="A57" s="79">
        <v>36</v>
      </c>
      <c r="B57" s="84" t="s">
        <v>383</v>
      </c>
      <c r="C57" s="802">
        <f>C49</f>
        <v>15635</v>
      </c>
      <c r="D57" s="53"/>
    </row>
    <row r="58" spans="1:4">
      <c r="A58" s="995" t="s">
        <v>384</v>
      </c>
      <c r="B58" s="995"/>
      <c r="C58" s="995"/>
      <c r="D58" s="995"/>
    </row>
    <row r="59" spans="1:4">
      <c r="A59" s="76">
        <v>37</v>
      </c>
      <c r="B59" s="74" t="s">
        <v>385</v>
      </c>
      <c r="C59" s="72"/>
      <c r="D59" s="53"/>
    </row>
    <row r="60" spans="1:4" ht="34.5">
      <c r="A60" s="76">
        <v>38</v>
      </c>
      <c r="B60" s="74" t="s">
        <v>386</v>
      </c>
      <c r="C60" s="72"/>
      <c r="D60" s="53"/>
    </row>
    <row r="61" spans="1:4" ht="34.5">
      <c r="A61" s="76">
        <v>39</v>
      </c>
      <c r="B61" s="74" t="s">
        <v>387</v>
      </c>
      <c r="C61" s="72"/>
      <c r="D61" s="53"/>
    </row>
    <row r="62" spans="1:4" ht="23">
      <c r="A62" s="76">
        <v>40</v>
      </c>
      <c r="B62" s="74" t="s">
        <v>388</v>
      </c>
      <c r="C62" s="72"/>
      <c r="D62" s="53"/>
    </row>
    <row r="63" spans="1:4">
      <c r="A63" s="76">
        <v>41</v>
      </c>
      <c r="B63" s="74" t="s">
        <v>291</v>
      </c>
      <c r="C63" s="72"/>
      <c r="D63" s="53"/>
    </row>
    <row r="64" spans="1:4">
      <c r="A64" s="76">
        <v>42</v>
      </c>
      <c r="B64" s="74" t="s">
        <v>448</v>
      </c>
      <c r="C64" s="72"/>
      <c r="D64" s="53"/>
    </row>
    <row r="65" spans="1:4">
      <c r="A65" s="76" t="s">
        <v>389</v>
      </c>
      <c r="B65" s="74" t="s">
        <v>390</v>
      </c>
      <c r="C65" s="72"/>
      <c r="D65" s="82"/>
    </row>
    <row r="66" spans="1:4">
      <c r="A66" s="79">
        <v>43</v>
      </c>
      <c r="B66" s="84" t="s">
        <v>391</v>
      </c>
      <c r="C66" s="803">
        <v>0</v>
      </c>
      <c r="D66" s="89"/>
    </row>
    <row r="67" spans="1:4">
      <c r="A67" s="79">
        <v>44</v>
      </c>
      <c r="B67" s="84" t="s">
        <v>392</v>
      </c>
      <c r="C67" s="801">
        <v>15635</v>
      </c>
      <c r="D67" s="89"/>
    </row>
    <row r="68" spans="1:4">
      <c r="A68" s="79">
        <v>45</v>
      </c>
      <c r="B68" s="87" t="s">
        <v>393</v>
      </c>
      <c r="C68" s="803">
        <v>204833.49462123003</v>
      </c>
      <c r="D68" s="53"/>
    </row>
    <row r="69" spans="1:4">
      <c r="A69" s="995" t="s">
        <v>394</v>
      </c>
      <c r="B69" s="995"/>
      <c r="C69" s="995"/>
      <c r="D69" s="995"/>
    </row>
    <row r="70" spans="1:4">
      <c r="A70" s="76">
        <v>46</v>
      </c>
      <c r="B70" s="74" t="s">
        <v>372</v>
      </c>
      <c r="C70" s="797">
        <v>27883</v>
      </c>
      <c r="D70" s="39" t="s">
        <v>1945</v>
      </c>
    </row>
    <row r="71" spans="1:4" ht="23">
      <c r="A71" s="76">
        <v>47</v>
      </c>
      <c r="B71" s="74" t="s">
        <v>395</v>
      </c>
      <c r="C71" s="72"/>
      <c r="D71" s="53"/>
    </row>
    <row r="72" spans="1:4">
      <c r="A72" s="76" t="s">
        <v>396</v>
      </c>
      <c r="B72" s="74" t="s">
        <v>397</v>
      </c>
      <c r="C72" s="72"/>
      <c r="D72" s="53"/>
    </row>
    <row r="73" spans="1:4">
      <c r="A73" s="76" t="s">
        <v>398</v>
      </c>
      <c r="B73" s="74" t="s">
        <v>399</v>
      </c>
      <c r="C73" s="72"/>
      <c r="D73" s="53"/>
    </row>
    <row r="74" spans="1:4" ht="23">
      <c r="A74" s="76">
        <v>48</v>
      </c>
      <c r="B74" s="74" t="s">
        <v>400</v>
      </c>
      <c r="C74" s="72"/>
      <c r="D74" s="53"/>
    </row>
    <row r="75" spans="1:4">
      <c r="A75" s="76">
        <v>49</v>
      </c>
      <c r="B75" s="74" t="s">
        <v>401</v>
      </c>
      <c r="C75" s="72"/>
      <c r="D75" s="53"/>
    </row>
    <row r="76" spans="1:4">
      <c r="A76" s="83">
        <v>50</v>
      </c>
      <c r="B76" s="90" t="s">
        <v>402</v>
      </c>
      <c r="C76" s="72"/>
      <c r="D76" s="82"/>
    </row>
    <row r="77" spans="1:4">
      <c r="A77" s="77">
        <v>51</v>
      </c>
      <c r="B77" s="75" t="s">
        <v>403</v>
      </c>
      <c r="C77" s="802">
        <f>C70</f>
        <v>27883</v>
      </c>
      <c r="D77" s="64"/>
    </row>
    <row r="78" spans="1:4">
      <c r="A78" s="995" t="s">
        <v>404</v>
      </c>
      <c r="B78" s="995"/>
      <c r="C78" s="995"/>
      <c r="D78" s="995"/>
    </row>
    <row r="79" spans="1:4">
      <c r="A79" s="76">
        <v>52</v>
      </c>
      <c r="B79" s="74" t="s">
        <v>405</v>
      </c>
      <c r="C79" s="72"/>
      <c r="D79" s="53"/>
    </row>
    <row r="80" spans="1:4" ht="34.5">
      <c r="A80" s="76">
        <v>53</v>
      </c>
      <c r="B80" s="74" t="s">
        <v>406</v>
      </c>
      <c r="C80" s="72"/>
      <c r="D80" s="53"/>
    </row>
    <row r="81" spans="1:4" ht="34.5">
      <c r="A81" s="76">
        <v>54</v>
      </c>
      <c r="B81" s="74" t="s">
        <v>407</v>
      </c>
      <c r="C81" s="72"/>
      <c r="D81" s="53"/>
    </row>
    <row r="82" spans="1:4">
      <c r="A82" s="76" t="s">
        <v>408</v>
      </c>
      <c r="B82" s="74" t="s">
        <v>291</v>
      </c>
      <c r="C82" s="72"/>
      <c r="D82" s="53"/>
    </row>
    <row r="83" spans="1:4" ht="34.5">
      <c r="A83" s="76">
        <v>55</v>
      </c>
      <c r="B83" s="74" t="s">
        <v>409</v>
      </c>
      <c r="C83" s="797">
        <v>-1355</v>
      </c>
      <c r="D83" s="39" t="s">
        <v>1946</v>
      </c>
    </row>
    <row r="84" spans="1:4">
      <c r="A84" s="76">
        <v>56</v>
      </c>
      <c r="B84" s="74" t="s">
        <v>291</v>
      </c>
      <c r="C84" s="72"/>
      <c r="D84" s="53"/>
    </row>
    <row r="85" spans="1:4">
      <c r="A85" s="76" t="s">
        <v>451</v>
      </c>
      <c r="B85" s="53" t="s">
        <v>410</v>
      </c>
      <c r="C85" s="73"/>
      <c r="D85" s="53"/>
    </row>
    <row r="86" spans="1:4">
      <c r="A86" s="83" t="s">
        <v>411</v>
      </c>
      <c r="B86" s="53" t="s">
        <v>412</v>
      </c>
      <c r="C86" s="92"/>
      <c r="D86" s="82"/>
    </row>
    <row r="87" spans="1:4">
      <c r="A87" s="88">
        <v>57</v>
      </c>
      <c r="B87" s="91" t="s">
        <v>413</v>
      </c>
      <c r="C87" s="804">
        <f>C83</f>
        <v>-1355</v>
      </c>
      <c r="D87" s="53"/>
    </row>
    <row r="88" spans="1:4">
      <c r="A88" s="77">
        <v>58</v>
      </c>
      <c r="B88" s="91" t="s">
        <v>414</v>
      </c>
      <c r="C88" s="805">
        <f>C77+C87</f>
        <v>26528</v>
      </c>
      <c r="D88" s="89"/>
    </row>
    <row r="89" spans="1:4">
      <c r="A89" s="88">
        <v>59</v>
      </c>
      <c r="B89" s="91" t="s">
        <v>415</v>
      </c>
      <c r="C89" s="804">
        <f>C68+C88</f>
        <v>231361.49462123003</v>
      </c>
      <c r="D89" s="89"/>
    </row>
    <row r="90" spans="1:4">
      <c r="A90" s="79">
        <v>60</v>
      </c>
      <c r="B90" s="91" t="s">
        <v>416</v>
      </c>
      <c r="C90" s="806">
        <v>1029185</v>
      </c>
      <c r="D90" s="63"/>
    </row>
    <row r="91" spans="1:4">
      <c r="A91" s="995" t="s">
        <v>417</v>
      </c>
      <c r="B91" s="995"/>
      <c r="C91" s="995"/>
      <c r="D91" s="995"/>
    </row>
    <row r="92" spans="1:4">
      <c r="A92" s="76">
        <v>61</v>
      </c>
      <c r="B92" s="74" t="s">
        <v>418</v>
      </c>
      <c r="C92" s="807">
        <f>C47/C90</f>
        <v>0.1838333192003673</v>
      </c>
      <c r="D92" s="53"/>
    </row>
    <row r="93" spans="1:4">
      <c r="A93" s="76">
        <v>62</v>
      </c>
      <c r="B93" s="74" t="s">
        <v>419</v>
      </c>
      <c r="C93" s="807">
        <f>C68/C90</f>
        <v>0.19902495141420642</v>
      </c>
      <c r="D93" s="53"/>
    </row>
    <row r="94" spans="1:4">
      <c r="A94" s="76">
        <v>63</v>
      </c>
      <c r="B94" s="74" t="s">
        <v>420</v>
      </c>
      <c r="C94" s="807">
        <f>C89/C90</f>
        <v>0.22480068658329652</v>
      </c>
      <c r="D94" s="53"/>
    </row>
    <row r="95" spans="1:4">
      <c r="A95" s="76">
        <v>64</v>
      </c>
      <c r="B95" s="74" t="s">
        <v>421</v>
      </c>
      <c r="C95" s="807">
        <v>0.153</v>
      </c>
      <c r="D95" s="53"/>
    </row>
    <row r="96" spans="1:4">
      <c r="A96" s="76">
        <v>65</v>
      </c>
      <c r="B96" s="53" t="s">
        <v>422</v>
      </c>
      <c r="C96" s="808">
        <v>2.5000000000000001E-2</v>
      </c>
      <c r="D96" s="53"/>
    </row>
    <row r="97" spans="1:4">
      <c r="A97" s="76">
        <v>66</v>
      </c>
      <c r="B97" s="53" t="s">
        <v>423</v>
      </c>
      <c r="C97" s="808">
        <v>2.4020901097736833E-2</v>
      </c>
      <c r="D97" s="53"/>
    </row>
    <row r="98" spans="1:4">
      <c r="A98" s="76">
        <v>67</v>
      </c>
      <c r="B98" s="53" t="s">
        <v>424</v>
      </c>
      <c r="C98" s="808">
        <v>1.8358914000637123E-2</v>
      </c>
      <c r="D98" s="53"/>
    </row>
    <row r="99" spans="1:4" ht="23">
      <c r="A99" s="76" t="s">
        <v>425</v>
      </c>
      <c r="B99" s="74" t="s">
        <v>426</v>
      </c>
      <c r="C99" s="808">
        <v>0.03</v>
      </c>
      <c r="D99" s="53"/>
    </row>
    <row r="100" spans="1:4">
      <c r="A100" s="76" t="s">
        <v>427</v>
      </c>
      <c r="B100" s="74" t="s">
        <v>428</v>
      </c>
      <c r="C100" s="809">
        <v>2.802544246175373E-2</v>
      </c>
      <c r="D100" s="82"/>
    </row>
    <row r="101" spans="1:4" ht="23">
      <c r="A101" s="85">
        <v>68</v>
      </c>
      <c r="B101" s="84" t="s">
        <v>429</v>
      </c>
      <c r="C101" s="72"/>
      <c r="D101" s="53"/>
    </row>
    <row r="102" spans="1:4">
      <c r="A102" s="995" t="s">
        <v>430</v>
      </c>
      <c r="B102" s="995"/>
      <c r="C102" s="995"/>
      <c r="D102" s="995"/>
    </row>
    <row r="103" spans="1:4">
      <c r="A103" s="76">
        <v>69</v>
      </c>
      <c r="B103" s="54" t="s">
        <v>431</v>
      </c>
      <c r="C103" s="72"/>
      <c r="D103" s="53"/>
    </row>
    <row r="104" spans="1:4">
      <c r="A104" s="76">
        <v>70</v>
      </c>
      <c r="B104" s="54" t="s">
        <v>431</v>
      </c>
      <c r="C104" s="72"/>
      <c r="D104" s="53"/>
    </row>
    <row r="105" spans="1:4">
      <c r="A105" s="76">
        <v>71</v>
      </c>
      <c r="B105" s="54" t="s">
        <v>431</v>
      </c>
      <c r="C105" s="72"/>
      <c r="D105" s="53"/>
    </row>
    <row r="106" spans="1:4">
      <c r="A106" s="995" t="s">
        <v>432</v>
      </c>
      <c r="B106" s="995"/>
      <c r="C106" s="995"/>
      <c r="D106" s="995"/>
    </row>
    <row r="107" spans="1:4">
      <c r="A107" s="996">
        <v>72</v>
      </c>
      <c r="B107" s="997" t="s">
        <v>449</v>
      </c>
      <c r="C107" s="998">
        <v>1246.0521639999999</v>
      </c>
      <c r="D107" s="999" t="s">
        <v>1947</v>
      </c>
    </row>
    <row r="108" spans="1:4">
      <c r="A108" s="996"/>
      <c r="B108" s="997"/>
      <c r="C108" s="998"/>
      <c r="D108" s="999"/>
    </row>
    <row r="109" spans="1:4">
      <c r="A109" s="996"/>
      <c r="B109" s="997"/>
      <c r="C109" s="998"/>
      <c r="D109" s="999"/>
    </row>
    <row r="110" spans="1:4" ht="23">
      <c r="A110" s="76">
        <v>73</v>
      </c>
      <c r="B110" s="74" t="s">
        <v>433</v>
      </c>
      <c r="C110" s="797">
        <v>13398.738350540001</v>
      </c>
      <c r="D110" s="796" t="s">
        <v>1948</v>
      </c>
    </row>
    <row r="111" spans="1:4">
      <c r="A111" s="76">
        <v>74</v>
      </c>
      <c r="B111" s="74" t="s">
        <v>291</v>
      </c>
      <c r="C111" s="72"/>
      <c r="D111" s="799"/>
    </row>
    <row r="112" spans="1:4" ht="23">
      <c r="A112" s="76">
        <v>75</v>
      </c>
      <c r="B112" s="74" t="s">
        <v>450</v>
      </c>
      <c r="C112" s="72">
        <v>2</v>
      </c>
      <c r="D112" s="796" t="s">
        <v>1949</v>
      </c>
    </row>
    <row r="113" spans="1:4">
      <c r="A113" s="995" t="s">
        <v>434</v>
      </c>
      <c r="B113" s="995"/>
      <c r="C113" s="995"/>
      <c r="D113" s="995"/>
    </row>
    <row r="114" spans="1:4" ht="23">
      <c r="A114" s="76">
        <v>76</v>
      </c>
      <c r="B114" s="74" t="s">
        <v>435</v>
      </c>
      <c r="C114" s="72"/>
      <c r="D114" s="53"/>
    </row>
    <row r="115" spans="1:4">
      <c r="A115" s="76">
        <v>77</v>
      </c>
      <c r="B115" s="74" t="s">
        <v>436</v>
      </c>
      <c r="C115" s="797">
        <v>11525.025000000001</v>
      </c>
      <c r="D115" s="39" t="s">
        <v>1950</v>
      </c>
    </row>
    <row r="116" spans="1:4" ht="23">
      <c r="A116" s="76">
        <v>78</v>
      </c>
      <c r="B116" s="74" t="s">
        <v>437</v>
      </c>
      <c r="C116" s="72"/>
      <c r="D116" s="53"/>
    </row>
    <row r="117" spans="1:4">
      <c r="A117" s="76">
        <v>79</v>
      </c>
      <c r="B117" s="74" t="s">
        <v>438</v>
      </c>
      <c r="C117" s="72"/>
      <c r="D117" s="53"/>
    </row>
    <row r="118" spans="1:4">
      <c r="A118" s="995" t="s">
        <v>439</v>
      </c>
      <c r="B118" s="995"/>
      <c r="C118" s="995"/>
      <c r="D118" s="995"/>
    </row>
    <row r="119" spans="1:4">
      <c r="A119" s="76">
        <v>80</v>
      </c>
      <c r="B119" s="74" t="s">
        <v>440</v>
      </c>
      <c r="C119" s="74"/>
      <c r="D119" s="53"/>
    </row>
    <row r="120" spans="1:4">
      <c r="A120" s="76">
        <v>81</v>
      </c>
      <c r="B120" s="74" t="s">
        <v>441</v>
      </c>
      <c r="C120" s="74"/>
      <c r="D120" s="53"/>
    </row>
    <row r="121" spans="1:4">
      <c r="A121" s="76">
        <v>82</v>
      </c>
      <c r="B121" s="74" t="s">
        <v>442</v>
      </c>
      <c r="C121" s="71"/>
      <c r="D121" s="53"/>
    </row>
    <row r="122" spans="1:4">
      <c r="A122" s="76">
        <v>83</v>
      </c>
      <c r="B122" s="74" t="s">
        <v>443</v>
      </c>
      <c r="C122" s="71"/>
      <c r="D122" s="53"/>
    </row>
    <row r="123" spans="1:4">
      <c r="A123" s="76">
        <v>84</v>
      </c>
      <c r="B123" s="74" t="s">
        <v>444</v>
      </c>
      <c r="C123" s="71"/>
      <c r="D123" s="53"/>
    </row>
    <row r="124" spans="1:4">
      <c r="A124" s="76">
        <v>85</v>
      </c>
      <c r="B124" s="74" t="s">
        <v>445</v>
      </c>
      <c r="C124" s="71"/>
      <c r="D124" s="53"/>
    </row>
  </sheetData>
  <mergeCells count="15">
    <mergeCell ref="A78:D78"/>
    <mergeCell ref="A5:D5"/>
    <mergeCell ref="A17:D17"/>
    <mergeCell ref="A48:D48"/>
    <mergeCell ref="A58:D58"/>
    <mergeCell ref="A69:D69"/>
    <mergeCell ref="A113:D113"/>
    <mergeCell ref="A118:D118"/>
    <mergeCell ref="A91:D91"/>
    <mergeCell ref="A102:D102"/>
    <mergeCell ref="A106:D106"/>
    <mergeCell ref="A107:A109"/>
    <mergeCell ref="B107:B109"/>
    <mergeCell ref="C107:C109"/>
    <mergeCell ref="D107:D109"/>
  </mergeCells>
  <hyperlinks>
    <hyperlink ref="G4" location="Index!A1" display="Index" xr:uid="{C5553BEF-A68E-46B2-BBD4-6C7B472F900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8A52A-B32E-4285-9A51-BDB2130D4699}">
  <dimension ref="A1:G38"/>
  <sheetViews>
    <sheetView workbookViewId="0"/>
  </sheetViews>
  <sheetFormatPr defaultColWidth="8.7265625" defaultRowHeight="14.5"/>
  <cols>
    <col min="1" max="1" width="3.81640625" style="22" customWidth="1"/>
    <col min="2" max="2" width="68.54296875" style="22" customWidth="1"/>
    <col min="3" max="3" width="25.81640625" style="22" customWidth="1"/>
    <col min="4" max="4" width="21.453125" style="22" customWidth="1"/>
    <col min="5" max="5" width="20.81640625" style="22" customWidth="1"/>
    <col min="6" max="16384" width="8.7265625" style="22"/>
  </cols>
  <sheetData>
    <row r="1" spans="1:7">
      <c r="A1" s="10" t="s">
        <v>454</v>
      </c>
    </row>
    <row r="3" spans="1:7">
      <c r="A3" s="68"/>
      <c r="B3" s="68"/>
      <c r="C3" s="56" t="s">
        <v>201</v>
      </c>
      <c r="D3" s="56" t="s">
        <v>202</v>
      </c>
      <c r="E3" s="56" t="s">
        <v>203</v>
      </c>
    </row>
    <row r="4" spans="1:7" ht="23">
      <c r="A4" s="97"/>
      <c r="B4" s="98"/>
      <c r="C4" s="56" t="s">
        <v>455</v>
      </c>
      <c r="D4" s="56" t="s">
        <v>456</v>
      </c>
      <c r="E4" s="56" t="s">
        <v>457</v>
      </c>
      <c r="G4" s="21" t="s">
        <v>186</v>
      </c>
    </row>
    <row r="5" spans="1:7">
      <c r="A5" s="68" t="s">
        <v>294</v>
      </c>
      <c r="B5" s="98"/>
      <c r="C5" s="56" t="s">
        <v>218</v>
      </c>
      <c r="D5" s="56" t="s">
        <v>218</v>
      </c>
      <c r="E5" s="56"/>
    </row>
    <row r="6" spans="1:7" ht="14.5" customHeight="1">
      <c r="A6" s="101"/>
      <c r="B6" s="1001" t="s">
        <v>1978</v>
      </c>
      <c r="C6" s="1001"/>
      <c r="D6" s="1001"/>
      <c r="E6" s="1001"/>
    </row>
    <row r="7" spans="1:7">
      <c r="A7" s="102">
        <v>1</v>
      </c>
      <c r="B7" s="95" t="s">
        <v>1957</v>
      </c>
      <c r="C7" s="896">
        <v>150111</v>
      </c>
      <c r="D7" s="897">
        <v>150111</v>
      </c>
      <c r="E7" s="47"/>
    </row>
    <row r="8" spans="1:7">
      <c r="A8" s="102">
        <v>2</v>
      </c>
      <c r="B8" s="95" t="s">
        <v>1958</v>
      </c>
      <c r="C8" s="896">
        <v>22567</v>
      </c>
      <c r="D8" s="897">
        <v>22567</v>
      </c>
      <c r="E8" s="898"/>
    </row>
    <row r="9" spans="1:7">
      <c r="A9" s="102">
        <v>3</v>
      </c>
      <c r="B9" s="95" t="s">
        <v>1959</v>
      </c>
      <c r="C9" s="896">
        <v>1329056</v>
      </c>
      <c r="D9" s="897">
        <v>1329060</v>
      </c>
      <c r="E9" s="898"/>
    </row>
    <row r="10" spans="1:7">
      <c r="A10" s="102">
        <v>4</v>
      </c>
      <c r="B10" s="95" t="s">
        <v>1960</v>
      </c>
      <c r="C10" s="896">
        <v>215816</v>
      </c>
      <c r="D10" s="897">
        <v>182562</v>
      </c>
      <c r="E10" s="898"/>
    </row>
    <row r="11" spans="1:7">
      <c r="A11" s="102" t="s">
        <v>644</v>
      </c>
      <c r="B11" s="95" t="s">
        <v>1979</v>
      </c>
      <c r="C11" s="896">
        <v>1355</v>
      </c>
      <c r="D11" s="897">
        <v>1355</v>
      </c>
      <c r="E11" s="898" t="s">
        <v>1946</v>
      </c>
    </row>
    <row r="12" spans="1:7">
      <c r="A12" s="102" t="s">
        <v>1980</v>
      </c>
      <c r="B12" s="95" t="s">
        <v>1981</v>
      </c>
      <c r="C12" s="896">
        <v>1246.0521639999999</v>
      </c>
      <c r="D12" s="897">
        <v>1246.0521639999999</v>
      </c>
      <c r="E12" s="898" t="s">
        <v>1947</v>
      </c>
    </row>
    <row r="13" spans="1:7">
      <c r="A13" s="102">
        <v>5</v>
      </c>
      <c r="B13" s="95" t="s">
        <v>1961</v>
      </c>
      <c r="C13" s="896">
        <v>7305</v>
      </c>
      <c r="D13" s="897">
        <v>7305</v>
      </c>
      <c r="E13" s="898"/>
    </row>
    <row r="14" spans="1:7">
      <c r="A14" s="102">
        <v>6</v>
      </c>
      <c r="B14" s="95" t="s">
        <v>1962</v>
      </c>
      <c r="C14" s="896">
        <v>760</v>
      </c>
      <c r="D14" s="897">
        <v>15667.840353540001</v>
      </c>
      <c r="E14" s="898"/>
    </row>
    <row r="15" spans="1:7">
      <c r="A15" s="102" t="s">
        <v>651</v>
      </c>
      <c r="B15" s="95" t="s">
        <v>1982</v>
      </c>
      <c r="C15" s="896">
        <v>0</v>
      </c>
      <c r="D15" s="897">
        <v>1509</v>
      </c>
      <c r="E15" s="898" t="s">
        <v>1943</v>
      </c>
    </row>
    <row r="16" spans="1:7">
      <c r="A16" s="102" t="s">
        <v>652</v>
      </c>
      <c r="B16" s="95" t="s">
        <v>1983</v>
      </c>
      <c r="C16" s="896">
        <v>0</v>
      </c>
      <c r="D16" s="897">
        <v>13398.738350540001</v>
      </c>
      <c r="E16" s="898" t="s">
        <v>1948</v>
      </c>
    </row>
    <row r="17" spans="1:5">
      <c r="A17" s="102">
        <v>7</v>
      </c>
      <c r="B17" s="95" t="s">
        <v>1963</v>
      </c>
      <c r="C17" s="896">
        <v>7533</v>
      </c>
      <c r="D17" s="897">
        <v>5764.1126720000002</v>
      </c>
      <c r="E17" s="898" t="s">
        <v>1943</v>
      </c>
    </row>
    <row r="18" spans="1:5">
      <c r="A18" s="102">
        <v>8</v>
      </c>
      <c r="B18" s="96" t="s">
        <v>1964</v>
      </c>
      <c r="C18" s="896">
        <v>2</v>
      </c>
      <c r="D18" s="897">
        <v>2</v>
      </c>
      <c r="E18" s="898" t="s">
        <v>1949</v>
      </c>
    </row>
    <row r="19" spans="1:5">
      <c r="A19" s="102">
        <v>9</v>
      </c>
      <c r="B19" s="96" t="s">
        <v>1965</v>
      </c>
      <c r="C19" s="896">
        <v>98</v>
      </c>
      <c r="D19" s="897">
        <v>98</v>
      </c>
      <c r="E19" s="898"/>
    </row>
    <row r="20" spans="1:5">
      <c r="A20" s="103">
        <v>10</v>
      </c>
      <c r="B20" s="99" t="s">
        <v>1170</v>
      </c>
      <c r="C20" s="899">
        <v>22517</v>
      </c>
      <c r="D20" s="900">
        <v>20297.05</v>
      </c>
      <c r="E20" s="901"/>
    </row>
    <row r="21" spans="1:5">
      <c r="A21" s="104">
        <v>11</v>
      </c>
      <c r="B21" s="100" t="s">
        <v>458</v>
      </c>
      <c r="C21" s="902">
        <v>1755765</v>
      </c>
      <c r="D21" s="902">
        <v>1733434.0030255399</v>
      </c>
      <c r="E21" s="50"/>
    </row>
    <row r="22" spans="1:5" ht="14.5" customHeight="1">
      <c r="A22" s="101"/>
      <c r="B22" s="1002" t="s">
        <v>1984</v>
      </c>
      <c r="C22" s="1002"/>
      <c r="D22" s="1002"/>
      <c r="E22" s="1002"/>
    </row>
    <row r="23" spans="1:5">
      <c r="A23" s="102">
        <v>1</v>
      </c>
      <c r="B23" s="95" t="s">
        <v>1966</v>
      </c>
      <c r="C23" s="896">
        <v>12003</v>
      </c>
      <c r="D23" s="897">
        <v>12003</v>
      </c>
      <c r="E23" s="898"/>
    </row>
    <row r="24" spans="1:5">
      <c r="A24" s="102">
        <v>2</v>
      </c>
      <c r="B24" s="95" t="s">
        <v>1967</v>
      </c>
      <c r="C24" s="896">
        <v>921182</v>
      </c>
      <c r="D24" s="903">
        <v>921582</v>
      </c>
      <c r="E24" s="898"/>
    </row>
    <row r="25" spans="1:5">
      <c r="A25" s="102">
        <v>3</v>
      </c>
      <c r="B25" s="95" t="s">
        <v>1968</v>
      </c>
      <c r="C25" s="896">
        <v>3129</v>
      </c>
      <c r="D25" s="903">
        <v>3129</v>
      </c>
      <c r="E25" s="898"/>
    </row>
    <row r="26" spans="1:5">
      <c r="A26" s="102">
        <v>4</v>
      </c>
      <c r="B26" s="96" t="s">
        <v>1969</v>
      </c>
      <c r="C26" s="896">
        <v>12983</v>
      </c>
      <c r="D26" s="903">
        <v>12354</v>
      </c>
      <c r="E26" s="898"/>
    </row>
    <row r="27" spans="1:5">
      <c r="A27" s="102">
        <v>5</v>
      </c>
      <c r="B27" s="95" t="s">
        <v>1970</v>
      </c>
      <c r="C27" s="896">
        <v>50736</v>
      </c>
      <c r="D27" s="903">
        <v>26983</v>
      </c>
      <c r="E27" s="898"/>
    </row>
    <row r="28" spans="1:5">
      <c r="A28" s="102">
        <v>6</v>
      </c>
      <c r="B28" s="95" t="s">
        <v>1971</v>
      </c>
      <c r="C28" s="896">
        <v>494823</v>
      </c>
      <c r="D28" s="903">
        <v>496474</v>
      </c>
      <c r="E28" s="898"/>
    </row>
    <row r="29" spans="1:5">
      <c r="A29" s="103">
        <v>7</v>
      </c>
      <c r="B29" s="99" t="s">
        <v>1972</v>
      </c>
      <c r="C29" s="899">
        <v>43518</v>
      </c>
      <c r="D29" s="904">
        <v>43518</v>
      </c>
      <c r="E29" s="901" t="s">
        <v>1985</v>
      </c>
    </row>
    <row r="30" spans="1:5">
      <c r="A30" s="104">
        <v>8</v>
      </c>
      <c r="B30" s="100" t="s">
        <v>459</v>
      </c>
      <c r="C30" s="902">
        <v>1538374</v>
      </c>
      <c r="D30" s="902">
        <v>1516043</v>
      </c>
      <c r="E30" s="50"/>
    </row>
    <row r="31" spans="1:5">
      <c r="A31" s="101"/>
      <c r="B31" s="93" t="s">
        <v>460</v>
      </c>
      <c r="C31" s="93"/>
      <c r="D31" s="93"/>
      <c r="E31" s="94"/>
    </row>
    <row r="32" spans="1:5">
      <c r="A32" s="102">
        <v>1</v>
      </c>
      <c r="B32" s="95" t="s">
        <v>1986</v>
      </c>
      <c r="C32" s="896">
        <v>1383</v>
      </c>
      <c r="D32" s="896">
        <v>1383</v>
      </c>
      <c r="E32" s="47" t="s">
        <v>1939</v>
      </c>
    </row>
    <row r="33" spans="1:5">
      <c r="A33" s="102">
        <v>2</v>
      </c>
      <c r="B33" s="96" t="s">
        <v>1987</v>
      </c>
      <c r="C33" s="896">
        <v>14382.722674160001</v>
      </c>
      <c r="D33" s="896">
        <v>14382.722674160001</v>
      </c>
      <c r="E33" s="898" t="s">
        <v>1941</v>
      </c>
    </row>
    <row r="34" spans="1:5">
      <c r="A34" s="102">
        <v>3</v>
      </c>
      <c r="B34" s="96" t="s">
        <v>1988</v>
      </c>
      <c r="C34" s="896">
        <v>201562</v>
      </c>
      <c r="D34" s="896">
        <v>201562</v>
      </c>
      <c r="E34" s="898" t="s">
        <v>1940</v>
      </c>
    </row>
    <row r="35" spans="1:5">
      <c r="A35" s="102" t="s">
        <v>1283</v>
      </c>
      <c r="B35" s="96" t="s">
        <v>1989</v>
      </c>
      <c r="C35" s="896">
        <v>30627</v>
      </c>
      <c r="D35" s="896">
        <v>30627</v>
      </c>
      <c r="E35" s="898" t="s">
        <v>1990</v>
      </c>
    </row>
    <row r="36" spans="1:5">
      <c r="A36" s="102" t="s">
        <v>1285</v>
      </c>
      <c r="B36" s="95" t="s">
        <v>1991</v>
      </c>
      <c r="C36" s="896">
        <v>20313</v>
      </c>
      <c r="D36" s="896">
        <v>20313</v>
      </c>
      <c r="E36" s="898" t="s">
        <v>1942</v>
      </c>
    </row>
    <row r="37" spans="1:5">
      <c r="A37" s="103">
        <v>4</v>
      </c>
      <c r="B37" s="99" t="s">
        <v>1992</v>
      </c>
      <c r="C37" s="899">
        <v>64</v>
      </c>
      <c r="D37" s="899">
        <v>64</v>
      </c>
      <c r="E37" s="901"/>
    </row>
    <row r="38" spans="1:5">
      <c r="A38" s="104">
        <v>5</v>
      </c>
      <c r="B38" s="100" t="s">
        <v>1993</v>
      </c>
      <c r="C38" s="902">
        <v>217391.72267416</v>
      </c>
      <c r="D38" s="902">
        <v>217391.72267416</v>
      </c>
      <c r="E38" s="50"/>
    </row>
  </sheetData>
  <mergeCells count="2">
    <mergeCell ref="B6:E6"/>
    <mergeCell ref="B22:E22"/>
  </mergeCells>
  <hyperlinks>
    <hyperlink ref="G4" location="Index!A1" display="Index" xr:uid="{DA3E4B0E-F7B5-4C00-8306-AB117028E679}"/>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5AD4F-07C3-47E7-BA31-C84F17EE0ECF}">
  <dimension ref="A1:H6"/>
  <sheetViews>
    <sheetView workbookViewId="0"/>
  </sheetViews>
  <sheetFormatPr defaultColWidth="8.7265625" defaultRowHeight="14.5"/>
  <cols>
    <col min="1" max="1" width="14.81640625" style="22" bestFit="1" customWidth="1"/>
    <col min="2" max="2" width="11" style="22" bestFit="1" customWidth="1"/>
    <col min="3" max="3" width="50.1796875" style="22" customWidth="1"/>
    <col min="4" max="4" width="2.81640625" style="22" customWidth="1"/>
    <col min="5" max="5" width="35.26953125" style="22" customWidth="1"/>
    <col min="6" max="16384" width="8.7265625" style="22"/>
  </cols>
  <sheetData>
    <row r="1" spans="1:8">
      <c r="A1" s="10" t="s">
        <v>461</v>
      </c>
    </row>
    <row r="3" spans="1:8">
      <c r="H3" s="967" t="s">
        <v>186</v>
      </c>
    </row>
    <row r="4" spans="1:8">
      <c r="A4" s="13" t="s">
        <v>161</v>
      </c>
      <c r="B4" s="13" t="s">
        <v>162</v>
      </c>
      <c r="C4" s="105" t="s">
        <v>185</v>
      </c>
      <c r="D4" s="105"/>
      <c r="E4" s="105" t="s">
        <v>184</v>
      </c>
      <c r="H4" s="967"/>
    </row>
    <row r="5" spans="1:8" ht="51.75" customHeight="1">
      <c r="A5" s="36" t="s">
        <v>462</v>
      </c>
      <c r="B5" s="36" t="s">
        <v>164</v>
      </c>
      <c r="C5" s="37" t="s">
        <v>1994</v>
      </c>
      <c r="D5" s="37"/>
      <c r="E5" s="37" t="s">
        <v>1995</v>
      </c>
    </row>
    <row r="6" spans="1:8" ht="54" customHeight="1">
      <c r="A6" s="158" t="s">
        <v>463</v>
      </c>
      <c r="B6" s="158" t="s">
        <v>190</v>
      </c>
      <c r="C6" s="19" t="s">
        <v>1996</v>
      </c>
      <c r="D6" s="19"/>
      <c r="E6" s="19" t="s">
        <v>291</v>
      </c>
    </row>
  </sheetData>
  <mergeCells count="1">
    <mergeCell ref="H3:H4"/>
  </mergeCells>
  <hyperlinks>
    <hyperlink ref="H3" location="Index!A1" display="Index" xr:uid="{8212C5AD-2FED-4D9D-911E-2AD7B85475D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B3B56-ED03-4349-A909-8775CD2E2BBF}">
  <dimension ref="A1:J56"/>
  <sheetViews>
    <sheetView workbookViewId="0"/>
  </sheetViews>
  <sheetFormatPr defaultColWidth="8.7265625" defaultRowHeight="14.5"/>
  <cols>
    <col min="1" max="1" width="8.7265625" style="22"/>
    <col min="2" max="2" width="83" style="22" customWidth="1"/>
    <col min="3" max="16384" width="8.7265625" style="22"/>
  </cols>
  <sheetData>
    <row r="1" spans="1:10">
      <c r="A1" s="10" t="s">
        <v>638</v>
      </c>
    </row>
    <row r="3" spans="1:10">
      <c r="A3" s="162"/>
      <c r="B3" s="98"/>
      <c r="C3" s="56" t="s">
        <v>201</v>
      </c>
      <c r="D3" s="56" t="s">
        <v>202</v>
      </c>
      <c r="E3" s="56" t="s">
        <v>203</v>
      </c>
      <c r="F3" s="56" t="s">
        <v>204</v>
      </c>
      <c r="G3" s="56" t="s">
        <v>205</v>
      </c>
      <c r="J3" s="967" t="s">
        <v>186</v>
      </c>
    </row>
    <row r="4" spans="1:10">
      <c r="A4" s="98" t="s">
        <v>294</v>
      </c>
      <c r="B4" s="162"/>
      <c r="C4" s="57" t="s">
        <v>292</v>
      </c>
      <c r="D4" s="57" t="s">
        <v>293</v>
      </c>
      <c r="E4" s="57" t="s">
        <v>608</v>
      </c>
      <c r="F4" s="57" t="s">
        <v>669</v>
      </c>
      <c r="G4" s="57" t="s">
        <v>670</v>
      </c>
      <c r="J4" s="967"/>
    </row>
    <row r="5" spans="1:10">
      <c r="A5" s="1004" t="s">
        <v>639</v>
      </c>
      <c r="B5" s="1004"/>
      <c r="C5" s="1004"/>
      <c r="D5" s="1004"/>
      <c r="E5" s="1004"/>
      <c r="F5" s="1004"/>
      <c r="G5" s="1004"/>
    </row>
    <row r="6" spans="1:10">
      <c r="A6" s="47">
        <v>1</v>
      </c>
      <c r="B6" s="95" t="s">
        <v>640</v>
      </c>
      <c r="C6" s="783">
        <v>189199</v>
      </c>
      <c r="D6" s="783">
        <v>185861</v>
      </c>
      <c r="E6" s="783">
        <v>185382</v>
      </c>
      <c r="F6" s="783">
        <v>180174</v>
      </c>
      <c r="G6" s="783">
        <v>180048</v>
      </c>
    </row>
    <row r="7" spans="1:10">
      <c r="A7" s="47">
        <v>2</v>
      </c>
      <c r="B7" s="95" t="s">
        <v>641</v>
      </c>
      <c r="C7" s="783">
        <v>204834</v>
      </c>
      <c r="D7" s="783">
        <v>201211</v>
      </c>
      <c r="E7" s="783">
        <v>200923</v>
      </c>
      <c r="F7" s="783">
        <v>196495</v>
      </c>
      <c r="G7" s="783">
        <v>200164</v>
      </c>
    </row>
    <row r="8" spans="1:10">
      <c r="A8" s="47">
        <v>3</v>
      </c>
      <c r="B8" s="95" t="s">
        <v>642</v>
      </c>
      <c r="C8" s="783">
        <v>231362</v>
      </c>
      <c r="D8" s="783">
        <v>227835</v>
      </c>
      <c r="E8" s="783">
        <v>226988</v>
      </c>
      <c r="F8" s="783">
        <v>212600</v>
      </c>
      <c r="G8" s="783">
        <v>223392</v>
      </c>
    </row>
    <row r="9" spans="1:10">
      <c r="A9" s="1002" t="s">
        <v>643</v>
      </c>
      <c r="B9" s="1002"/>
      <c r="C9" s="1002"/>
      <c r="D9" s="1002"/>
      <c r="E9" s="1002"/>
      <c r="F9" s="1002"/>
      <c r="G9" s="1002"/>
    </row>
    <row r="10" spans="1:10">
      <c r="A10" s="47">
        <v>4</v>
      </c>
      <c r="B10" s="95" t="s">
        <v>489</v>
      </c>
      <c r="C10" s="783">
        <v>1029185</v>
      </c>
      <c r="D10" s="783">
        <v>1058055</v>
      </c>
      <c r="E10" s="783">
        <v>1030266</v>
      </c>
      <c r="F10" s="783">
        <v>1003758</v>
      </c>
      <c r="G10" s="783">
        <v>987611</v>
      </c>
    </row>
    <row r="11" spans="1:10">
      <c r="A11" s="47" t="s">
        <v>644</v>
      </c>
      <c r="B11" s="159" t="s">
        <v>645</v>
      </c>
      <c r="C11" s="47" t="s">
        <v>646</v>
      </c>
      <c r="D11" s="47" t="s">
        <v>646</v>
      </c>
      <c r="E11" s="47" t="s">
        <v>646</v>
      </c>
      <c r="F11" s="47" t="s">
        <v>646</v>
      </c>
      <c r="G11" s="47" t="s">
        <v>646</v>
      </c>
    </row>
    <row r="12" spans="1:10">
      <c r="A12" s="94"/>
      <c r="B12" s="1002" t="s">
        <v>667</v>
      </c>
      <c r="C12" s="1002"/>
      <c r="D12" s="1002"/>
      <c r="E12" s="1002"/>
      <c r="F12" s="1002"/>
      <c r="G12" s="1002"/>
    </row>
    <row r="13" spans="1:10">
      <c r="A13" s="47">
        <v>5</v>
      </c>
      <c r="B13" s="95" t="s">
        <v>668</v>
      </c>
      <c r="C13" s="790">
        <v>0.18383381024791462</v>
      </c>
      <c r="D13" s="790">
        <v>0.1756628908705124</v>
      </c>
      <c r="E13" s="790">
        <v>0.17993605534881282</v>
      </c>
      <c r="F13" s="790">
        <v>0.17949944110034491</v>
      </c>
      <c r="G13" s="790">
        <v>0.18230659642308561</v>
      </c>
    </row>
    <row r="14" spans="1:10">
      <c r="A14" s="47" t="s">
        <v>647</v>
      </c>
      <c r="B14" s="95" t="s">
        <v>291</v>
      </c>
      <c r="C14" s="790"/>
      <c r="D14" s="790"/>
      <c r="E14" s="790"/>
      <c r="F14" s="790"/>
      <c r="G14" s="790"/>
    </row>
    <row r="15" spans="1:10">
      <c r="A15" s="160" t="s">
        <v>648</v>
      </c>
      <c r="B15" s="159" t="s">
        <v>649</v>
      </c>
      <c r="C15" s="790"/>
      <c r="D15" s="790"/>
      <c r="E15" s="790"/>
      <c r="F15" s="790"/>
      <c r="G15" s="790"/>
    </row>
    <row r="16" spans="1:10">
      <c r="A16" s="47">
        <v>6</v>
      </c>
      <c r="B16" s="95" t="s">
        <v>650</v>
      </c>
      <c r="C16" s="790">
        <v>0.19902544246175372</v>
      </c>
      <c r="D16" s="790">
        <v>0.1901706433030419</v>
      </c>
      <c r="E16" s="790">
        <v>0.19502050926653894</v>
      </c>
      <c r="F16" s="790">
        <v>0.19575933641375709</v>
      </c>
      <c r="G16" s="790">
        <v>0.20267493982954826</v>
      </c>
    </row>
    <row r="17" spans="1:7">
      <c r="A17" s="47" t="s">
        <v>651</v>
      </c>
      <c r="B17" s="95" t="s">
        <v>291</v>
      </c>
      <c r="C17" s="790"/>
      <c r="D17" s="790"/>
      <c r="E17" s="790"/>
      <c r="F17" s="790"/>
      <c r="G17" s="790"/>
    </row>
    <row r="18" spans="1:7">
      <c r="A18" s="47" t="s">
        <v>652</v>
      </c>
      <c r="B18" s="95" t="s">
        <v>653</v>
      </c>
      <c r="C18" s="791"/>
      <c r="D18" s="790"/>
      <c r="E18" s="790"/>
      <c r="F18" s="790"/>
      <c r="G18" s="790"/>
    </row>
    <row r="19" spans="1:7">
      <c r="A19" s="47">
        <v>7</v>
      </c>
      <c r="B19" s="95" t="s">
        <v>654</v>
      </c>
      <c r="C19" s="790">
        <v>0.22480117763084381</v>
      </c>
      <c r="D19" s="790">
        <v>0.21533379644725464</v>
      </c>
      <c r="E19" s="790">
        <v>0.22031980090578548</v>
      </c>
      <c r="F19" s="790">
        <v>0.21180404041611622</v>
      </c>
      <c r="G19" s="790">
        <v>0.22619432144842452</v>
      </c>
    </row>
    <row r="20" spans="1:7">
      <c r="A20" s="47" t="s">
        <v>655</v>
      </c>
      <c r="B20" s="95" t="s">
        <v>291</v>
      </c>
      <c r="C20" s="47"/>
      <c r="D20" s="47"/>
      <c r="E20" s="47"/>
      <c r="F20" s="47"/>
      <c r="G20" s="47"/>
    </row>
    <row r="21" spans="1:7">
      <c r="A21" s="47" t="s">
        <v>656</v>
      </c>
      <c r="B21" s="159" t="s">
        <v>657</v>
      </c>
      <c r="C21" s="47"/>
      <c r="D21" s="47"/>
      <c r="E21" s="47"/>
      <c r="F21" s="47"/>
      <c r="G21" s="47"/>
    </row>
    <row r="22" spans="1:7">
      <c r="A22" s="1005" t="s">
        <v>658</v>
      </c>
      <c r="B22" s="1005"/>
      <c r="C22" s="1005"/>
      <c r="D22" s="1005"/>
      <c r="E22" s="1005"/>
      <c r="F22" s="1005"/>
      <c r="G22" s="1005"/>
    </row>
    <row r="23" spans="1:7">
      <c r="A23" s="47" t="s">
        <v>659</v>
      </c>
      <c r="B23" s="53" t="s">
        <v>660</v>
      </c>
      <c r="C23" s="792">
        <v>1.9E-2</v>
      </c>
      <c r="D23" s="792">
        <v>1.9E-2</v>
      </c>
      <c r="E23" s="792">
        <v>1.9E-2</v>
      </c>
      <c r="F23" s="792">
        <v>1.7999999999999999E-2</v>
      </c>
      <c r="G23" s="792">
        <v>1.7999999999999999E-2</v>
      </c>
    </row>
    <row r="24" spans="1:7">
      <c r="A24" s="47" t="s">
        <v>661</v>
      </c>
      <c r="B24" s="53" t="s">
        <v>662</v>
      </c>
      <c r="C24" s="792">
        <v>1.0999999999999999E-2</v>
      </c>
      <c r="D24" s="792">
        <v>1.0999999999999999E-2</v>
      </c>
      <c r="E24" s="792">
        <v>1.0999999999999999E-2</v>
      </c>
      <c r="F24" s="792">
        <v>0.01</v>
      </c>
      <c r="G24" s="792">
        <v>0.01</v>
      </c>
    </row>
    <row r="25" spans="1:7">
      <c r="A25" s="47" t="s">
        <v>663</v>
      </c>
      <c r="B25" s="53" t="s">
        <v>664</v>
      </c>
      <c r="C25" s="792">
        <v>1.4E-2</v>
      </c>
      <c r="D25" s="792">
        <v>1.4E-2</v>
      </c>
      <c r="E25" s="792">
        <v>1.4E-2</v>
      </c>
      <c r="F25" s="792">
        <v>1.4E-2</v>
      </c>
      <c r="G25" s="792">
        <v>1.4E-2</v>
      </c>
    </row>
    <row r="26" spans="1:7">
      <c r="A26" s="47" t="s">
        <v>665</v>
      </c>
      <c r="B26" s="53" t="s">
        <v>666</v>
      </c>
      <c r="C26" s="792">
        <v>1.9E-2</v>
      </c>
      <c r="D26" s="792">
        <v>1.9E-2</v>
      </c>
      <c r="E26" s="792">
        <v>1.9E-2</v>
      </c>
      <c r="F26" s="792">
        <v>1.7999999999999999E-2</v>
      </c>
      <c r="G26" s="792">
        <v>1.7999999999999999E-2</v>
      </c>
    </row>
    <row r="27" spans="1:7" ht="14.5" customHeight="1">
      <c r="A27" s="1003" t="s">
        <v>671</v>
      </c>
      <c r="B27" s="1003"/>
      <c r="C27" s="1003"/>
      <c r="D27" s="1003"/>
      <c r="E27" s="1003"/>
      <c r="F27" s="1003"/>
      <c r="G27" s="1003"/>
    </row>
    <row r="28" spans="1:7">
      <c r="A28" s="47">
        <v>8</v>
      </c>
      <c r="B28" s="95" t="s">
        <v>672</v>
      </c>
      <c r="C28" s="792">
        <v>2.5000000000000001E-2</v>
      </c>
      <c r="D28" s="792">
        <v>2.5000000000000001E-2</v>
      </c>
      <c r="E28" s="792">
        <v>2.5000000000000001E-2</v>
      </c>
      <c r="F28" s="792">
        <v>2.5000000000000001E-2</v>
      </c>
      <c r="G28" s="792">
        <v>2.5000000000000001E-2</v>
      </c>
    </row>
    <row r="29" spans="1:7">
      <c r="A29" s="47" t="s">
        <v>281</v>
      </c>
      <c r="B29" s="95" t="s">
        <v>673</v>
      </c>
      <c r="C29" s="47"/>
      <c r="D29" s="47"/>
      <c r="E29" s="47"/>
      <c r="F29" s="47"/>
      <c r="G29" s="47"/>
    </row>
    <row r="30" spans="1:7">
      <c r="A30" s="47">
        <v>9</v>
      </c>
      <c r="B30" s="95" t="s">
        <v>674</v>
      </c>
      <c r="C30" s="792">
        <v>2.4020901097736833E-2</v>
      </c>
      <c r="D30" s="792">
        <v>2.3933045731428283E-2</v>
      </c>
      <c r="E30" s="792">
        <v>2.4134769017291703E-2</v>
      </c>
      <c r="F30" s="792">
        <v>2.4264387981066716E-2</v>
      </c>
      <c r="G30" s="792">
        <v>2.4262321299277145E-2</v>
      </c>
    </row>
    <row r="31" spans="1:7">
      <c r="A31" s="47" t="s">
        <v>675</v>
      </c>
      <c r="B31" s="95" t="s">
        <v>676</v>
      </c>
      <c r="C31" s="792">
        <v>1.8358914000637123E-2</v>
      </c>
      <c r="D31" s="792">
        <v>1.8255386399274459E-2</v>
      </c>
      <c r="E31" s="792">
        <v>1.8449065504379136E-2</v>
      </c>
      <c r="F31" s="792">
        <v>1.8677425010560068E-2</v>
      </c>
      <c r="G31" s="792">
        <v>1.8761300443949361E-2</v>
      </c>
    </row>
    <row r="32" spans="1:7">
      <c r="A32" s="47">
        <v>10</v>
      </c>
      <c r="B32" s="95" t="s">
        <v>677</v>
      </c>
      <c r="C32" s="792">
        <v>0</v>
      </c>
      <c r="D32" s="792">
        <v>0</v>
      </c>
      <c r="E32" s="792">
        <v>0</v>
      </c>
      <c r="F32" s="792">
        <v>0</v>
      </c>
      <c r="G32" s="792">
        <v>0</v>
      </c>
    </row>
    <row r="33" spans="1:7">
      <c r="A33" s="47" t="s">
        <v>285</v>
      </c>
      <c r="B33" s="53" t="s">
        <v>678</v>
      </c>
      <c r="C33" s="792">
        <v>0.03</v>
      </c>
      <c r="D33" s="792">
        <v>0.03</v>
      </c>
      <c r="E33" s="792">
        <v>0.03</v>
      </c>
      <c r="F33" s="792">
        <v>0.03</v>
      </c>
      <c r="G33" s="792">
        <v>0.03</v>
      </c>
    </row>
    <row r="34" spans="1:7">
      <c r="A34" s="47">
        <v>11</v>
      </c>
      <c r="B34" s="95" t="s">
        <v>679</v>
      </c>
      <c r="C34" s="792">
        <v>9.7000000000000003E-2</v>
      </c>
      <c r="D34" s="792">
        <v>9.7188432130702732E-2</v>
      </c>
      <c r="E34" s="792">
        <v>9.7583834521670826E-2</v>
      </c>
      <c r="F34" s="792">
        <v>9.7941812991626784E-2</v>
      </c>
      <c r="G34" s="792">
        <v>9.8023621743226513E-2</v>
      </c>
    </row>
    <row r="35" spans="1:7">
      <c r="A35" s="47" t="s">
        <v>680</v>
      </c>
      <c r="B35" s="95" t="s">
        <v>681</v>
      </c>
      <c r="C35" s="792">
        <v>0.19600000000000001</v>
      </c>
      <c r="D35" s="792">
        <v>0.19600000000000001</v>
      </c>
      <c r="E35" s="792">
        <v>0.19700000000000001</v>
      </c>
      <c r="F35" s="792">
        <v>0.19600000000000001</v>
      </c>
      <c r="G35" s="792">
        <v>0.19600000000000001</v>
      </c>
    </row>
    <row r="36" spans="1:7">
      <c r="A36" s="47">
        <v>12</v>
      </c>
      <c r="B36" s="95" t="s">
        <v>682</v>
      </c>
      <c r="C36" s="792">
        <v>2.802544246175373E-2</v>
      </c>
      <c r="D36" s="792">
        <v>1.9170643303041912E-2</v>
      </c>
      <c r="E36" s="792">
        <v>2.3020509266538952E-2</v>
      </c>
      <c r="F36" s="792">
        <v>1.5804040416116216E-2</v>
      </c>
      <c r="G36" s="792">
        <v>2.9306596423085612E-2</v>
      </c>
    </row>
    <row r="37" spans="1:7">
      <c r="A37" s="1002" t="s">
        <v>581</v>
      </c>
      <c r="B37" s="1002"/>
      <c r="C37" s="1002"/>
      <c r="D37" s="1002"/>
      <c r="E37" s="1002"/>
      <c r="F37" s="1002"/>
      <c r="G37" s="1002"/>
    </row>
    <row r="38" spans="1:7">
      <c r="A38" s="47">
        <v>13</v>
      </c>
      <c r="B38" s="163" t="s">
        <v>580</v>
      </c>
      <c r="C38" s="793">
        <v>1791639</v>
      </c>
      <c r="D38" s="793">
        <v>1759062</v>
      </c>
      <c r="E38" s="793">
        <v>1742827</v>
      </c>
      <c r="F38" s="793">
        <v>1725390</v>
      </c>
      <c r="G38" s="793">
        <v>1640040</v>
      </c>
    </row>
    <row r="39" spans="1:7">
      <c r="A39" s="39">
        <v>14</v>
      </c>
      <c r="B39" s="74" t="s">
        <v>582</v>
      </c>
      <c r="C39" s="792">
        <v>0.11432771892105496</v>
      </c>
      <c r="D39" s="792">
        <v>0.11438539403386577</v>
      </c>
      <c r="E39" s="792">
        <v>0.11528568239991692</v>
      </c>
      <c r="F39" s="792">
        <v>0.1138843971507891</v>
      </c>
      <c r="G39" s="792">
        <v>0.12204824272578718</v>
      </c>
    </row>
    <row r="40" spans="1:7" ht="14.5" customHeight="1">
      <c r="A40" s="1003" t="s">
        <v>683</v>
      </c>
      <c r="B40" s="1003"/>
      <c r="C40" s="1003"/>
      <c r="D40" s="1003"/>
      <c r="E40" s="1003"/>
      <c r="F40" s="1003"/>
      <c r="G40" s="1003"/>
    </row>
    <row r="41" spans="1:7">
      <c r="A41" s="39" t="s">
        <v>684</v>
      </c>
      <c r="B41" s="53" t="s">
        <v>589</v>
      </c>
      <c r="C41" s="792">
        <v>0</v>
      </c>
      <c r="D41" s="792">
        <v>0</v>
      </c>
      <c r="E41" s="792">
        <v>0</v>
      </c>
      <c r="F41" s="792">
        <v>0</v>
      </c>
      <c r="G41" s="792">
        <v>0</v>
      </c>
    </row>
    <row r="42" spans="1:7">
      <c r="A42" s="39" t="s">
        <v>685</v>
      </c>
      <c r="B42" s="53" t="s">
        <v>662</v>
      </c>
      <c r="C42" s="792">
        <v>0</v>
      </c>
      <c r="D42" s="792">
        <v>0</v>
      </c>
      <c r="E42" s="792">
        <v>0</v>
      </c>
      <c r="F42" s="792">
        <v>0</v>
      </c>
      <c r="G42" s="792">
        <v>0</v>
      </c>
    </row>
    <row r="43" spans="1:7">
      <c r="A43" s="39" t="s">
        <v>686</v>
      </c>
      <c r="B43" s="53" t="s">
        <v>687</v>
      </c>
      <c r="C43" s="792">
        <v>0</v>
      </c>
      <c r="D43" s="792">
        <v>0</v>
      </c>
      <c r="E43" s="792">
        <v>0</v>
      </c>
      <c r="F43" s="792">
        <v>0</v>
      </c>
      <c r="G43" s="792">
        <v>0</v>
      </c>
    </row>
    <row r="44" spans="1:7" ht="14.5" customHeight="1">
      <c r="A44" s="1003" t="s">
        <v>688</v>
      </c>
      <c r="B44" s="1003"/>
      <c r="C44" s="1003"/>
      <c r="D44" s="1003"/>
      <c r="E44" s="1003"/>
      <c r="F44" s="1003"/>
      <c r="G44" s="1003"/>
    </row>
    <row r="45" spans="1:7">
      <c r="A45" s="39" t="s">
        <v>689</v>
      </c>
      <c r="B45" s="53" t="s">
        <v>592</v>
      </c>
      <c r="C45" s="792">
        <v>0</v>
      </c>
      <c r="D45" s="792">
        <v>0</v>
      </c>
      <c r="E45" s="792">
        <v>0</v>
      </c>
      <c r="F45" s="792">
        <v>0</v>
      </c>
      <c r="G45" s="792">
        <v>0</v>
      </c>
    </row>
    <row r="46" spans="1:7">
      <c r="A46" s="39" t="s">
        <v>690</v>
      </c>
      <c r="B46" s="53" t="s">
        <v>594</v>
      </c>
      <c r="C46" s="792">
        <v>0.03</v>
      </c>
      <c r="D46" s="792">
        <v>0.03</v>
      </c>
      <c r="E46" s="792">
        <v>0.03</v>
      </c>
      <c r="F46" s="792">
        <v>0.03</v>
      </c>
      <c r="G46" s="792">
        <v>0.03</v>
      </c>
    </row>
    <row r="47" spans="1:7">
      <c r="A47" s="1002" t="s">
        <v>691</v>
      </c>
      <c r="B47" s="1002"/>
      <c r="C47" s="1002"/>
      <c r="D47" s="1002"/>
      <c r="E47" s="1002"/>
      <c r="F47" s="1002"/>
      <c r="G47" s="1002"/>
    </row>
    <row r="48" spans="1:7">
      <c r="A48" s="47">
        <v>15</v>
      </c>
      <c r="B48" s="163" t="s">
        <v>692</v>
      </c>
      <c r="C48" s="794">
        <v>302657</v>
      </c>
      <c r="D48" s="793">
        <v>294010</v>
      </c>
      <c r="E48" s="793">
        <v>300887</v>
      </c>
      <c r="F48" s="793">
        <v>318781</v>
      </c>
      <c r="G48" s="793">
        <v>264506</v>
      </c>
    </row>
    <row r="49" spans="1:7">
      <c r="A49" s="39" t="s">
        <v>693</v>
      </c>
      <c r="B49" s="74" t="s">
        <v>694</v>
      </c>
      <c r="C49" s="794">
        <v>201859</v>
      </c>
      <c r="D49" s="793">
        <v>194578</v>
      </c>
      <c r="E49" s="793">
        <v>248368</v>
      </c>
      <c r="F49" s="793">
        <v>224887</v>
      </c>
      <c r="G49" s="793">
        <v>199378</v>
      </c>
    </row>
    <row r="50" spans="1:7">
      <c r="A50" s="39" t="s">
        <v>695</v>
      </c>
      <c r="B50" s="74" t="s">
        <v>696</v>
      </c>
      <c r="C50" s="794">
        <v>49911</v>
      </c>
      <c r="D50" s="793">
        <v>51509</v>
      </c>
      <c r="E50" s="793">
        <v>56008</v>
      </c>
      <c r="F50" s="793">
        <v>53848</v>
      </c>
      <c r="G50" s="793">
        <v>52933</v>
      </c>
    </row>
    <row r="51" spans="1:7">
      <c r="A51" s="47">
        <v>16</v>
      </c>
      <c r="B51" s="163" t="s">
        <v>697</v>
      </c>
      <c r="C51" s="794">
        <v>151948</v>
      </c>
      <c r="D51" s="793">
        <v>143069</v>
      </c>
      <c r="E51" s="793">
        <v>192360</v>
      </c>
      <c r="F51" s="793">
        <v>171039</v>
      </c>
      <c r="G51" s="793">
        <v>146445</v>
      </c>
    </row>
    <row r="52" spans="1:7">
      <c r="A52" s="47">
        <v>17</v>
      </c>
      <c r="B52" s="163" t="s">
        <v>698</v>
      </c>
      <c r="C52" s="795">
        <v>1.9918458946481692</v>
      </c>
      <c r="D52" s="795">
        <v>2.0550224017781629</v>
      </c>
      <c r="E52" s="795">
        <v>1.5641869411520066</v>
      </c>
      <c r="F52" s="795">
        <v>1.8637912990604482</v>
      </c>
      <c r="G52" s="795">
        <v>1.8061797944620848</v>
      </c>
    </row>
    <row r="53" spans="1:7">
      <c r="A53" s="1002" t="s">
        <v>699</v>
      </c>
      <c r="B53" s="1002"/>
      <c r="C53" s="1002"/>
      <c r="D53" s="1002"/>
      <c r="E53" s="1002"/>
      <c r="F53" s="1002"/>
      <c r="G53" s="1002"/>
    </row>
    <row r="54" spans="1:7">
      <c r="A54" s="47">
        <v>18</v>
      </c>
      <c r="B54" s="163" t="s">
        <v>700</v>
      </c>
      <c r="C54" s="794">
        <v>1319265.2959343847</v>
      </c>
      <c r="D54" s="793">
        <v>1369372</v>
      </c>
      <c r="E54" s="793">
        <v>1302135</v>
      </c>
      <c r="F54" s="793">
        <v>1287272</v>
      </c>
      <c r="G54" s="793">
        <v>1223464</v>
      </c>
    </row>
    <row r="55" spans="1:7">
      <c r="A55" s="47">
        <v>19</v>
      </c>
      <c r="B55" s="4" t="s">
        <v>701</v>
      </c>
      <c r="C55" s="794">
        <v>1115681.8207486388</v>
      </c>
      <c r="D55" s="793">
        <v>1090576</v>
      </c>
      <c r="E55" s="793">
        <v>1075514</v>
      </c>
      <c r="F55" s="793">
        <v>1055131</v>
      </c>
      <c r="G55" s="793">
        <v>1040677</v>
      </c>
    </row>
    <row r="56" spans="1:7">
      <c r="A56" s="47">
        <v>20</v>
      </c>
      <c r="B56" s="163" t="s">
        <v>702</v>
      </c>
      <c r="C56" s="795">
        <v>1.182474493533594</v>
      </c>
      <c r="D56" s="795">
        <v>1.2556410557356845</v>
      </c>
      <c r="E56" s="795">
        <v>1.2107094840234529</v>
      </c>
      <c r="F56" s="795">
        <v>1.220011543590322</v>
      </c>
      <c r="G56" s="795">
        <v>1.1756423943260013</v>
      </c>
    </row>
  </sheetData>
  <mergeCells count="11">
    <mergeCell ref="A40:G40"/>
    <mergeCell ref="A44:G44"/>
    <mergeCell ref="A47:G47"/>
    <mergeCell ref="A53:G53"/>
    <mergeCell ref="J3:J4"/>
    <mergeCell ref="A5:G5"/>
    <mergeCell ref="A9:G9"/>
    <mergeCell ref="A22:G22"/>
    <mergeCell ref="A27:G27"/>
    <mergeCell ref="A37:G37"/>
    <mergeCell ref="B12:G12"/>
  </mergeCells>
  <hyperlinks>
    <hyperlink ref="J3" location="Index!A1" display="Index" xr:uid="{20CEB933-DDFB-4794-A7A0-4516914D2D2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A0256-20B4-42DB-906C-E78B33DA1B6E}">
  <dimension ref="A1:F20"/>
  <sheetViews>
    <sheetView workbookViewId="0"/>
  </sheetViews>
  <sheetFormatPr defaultColWidth="8.7265625" defaultRowHeight="14.5"/>
  <cols>
    <col min="1" max="1" width="8.7265625" style="22"/>
    <col min="2" max="2" width="101" style="22" customWidth="1"/>
    <col min="3" max="3" width="16.81640625" style="22" customWidth="1"/>
    <col min="4" max="16384" width="8.7265625" style="22"/>
  </cols>
  <sheetData>
    <row r="1" spans="1:6">
      <c r="A1" s="124" t="s">
        <v>492</v>
      </c>
    </row>
    <row r="3" spans="1:6">
      <c r="A3" s="116"/>
      <c r="B3" s="116"/>
      <c r="C3" s="115" t="s">
        <v>201</v>
      </c>
      <c r="D3" s="4"/>
      <c r="E3" s="967" t="s">
        <v>186</v>
      </c>
      <c r="F3" s="4"/>
    </row>
    <row r="4" spans="1:6">
      <c r="A4" s="116" t="s">
        <v>235</v>
      </c>
      <c r="B4" s="116"/>
      <c r="C4" s="129" t="s">
        <v>493</v>
      </c>
      <c r="D4" s="4"/>
      <c r="E4" s="967"/>
      <c r="F4" s="4"/>
    </row>
    <row r="5" spans="1:6">
      <c r="A5" s="127">
        <v>1</v>
      </c>
      <c r="B5" s="128" t="s">
        <v>494</v>
      </c>
      <c r="C5" s="853">
        <v>1733434.0030255399</v>
      </c>
      <c r="D5" s="4"/>
      <c r="E5" s="4"/>
      <c r="F5" s="4"/>
    </row>
    <row r="6" spans="1:6">
      <c r="A6" s="47">
        <v>2</v>
      </c>
      <c r="B6" s="95" t="s">
        <v>495</v>
      </c>
      <c r="C6" s="854">
        <v>22330.996974460082</v>
      </c>
      <c r="D6" s="4"/>
      <c r="E6" s="4"/>
      <c r="F6" s="4"/>
    </row>
    <row r="7" spans="1:6">
      <c r="A7" s="47">
        <v>3</v>
      </c>
      <c r="B7" s="95" t="s">
        <v>496</v>
      </c>
      <c r="C7" s="855"/>
      <c r="D7" s="4"/>
      <c r="E7" s="4"/>
      <c r="F7" s="4"/>
    </row>
    <row r="8" spans="1:6">
      <c r="A8" s="47">
        <v>4</v>
      </c>
      <c r="B8" s="15" t="s">
        <v>508</v>
      </c>
      <c r="C8" s="855"/>
      <c r="D8" s="4"/>
      <c r="E8" s="4"/>
      <c r="F8" s="4"/>
    </row>
    <row r="9" spans="1:6" ht="23">
      <c r="A9" s="47">
        <v>5</v>
      </c>
      <c r="B9" s="53" t="s">
        <v>497</v>
      </c>
      <c r="C9" s="855"/>
      <c r="D9" s="4"/>
      <c r="E9" s="4"/>
      <c r="F9" s="4"/>
    </row>
    <row r="10" spans="1:6">
      <c r="A10" s="47">
        <v>6</v>
      </c>
      <c r="B10" s="95" t="s">
        <v>498</v>
      </c>
      <c r="C10" s="856"/>
      <c r="D10" s="4"/>
      <c r="E10" s="4"/>
      <c r="F10" s="4"/>
    </row>
    <row r="11" spans="1:6">
      <c r="A11" s="47">
        <v>7</v>
      </c>
      <c r="B11" s="95" t="s">
        <v>499</v>
      </c>
      <c r="C11" s="857"/>
      <c r="D11" s="4"/>
      <c r="E11" s="4"/>
      <c r="F11" s="4"/>
    </row>
    <row r="12" spans="1:6">
      <c r="A12" s="47">
        <v>8</v>
      </c>
      <c r="B12" s="95" t="s">
        <v>509</v>
      </c>
      <c r="C12" s="855">
        <v>3958.2559380200018</v>
      </c>
      <c r="D12" s="4"/>
      <c r="E12" s="4"/>
      <c r="F12" s="4"/>
    </row>
    <row r="13" spans="1:6">
      <c r="A13" s="47">
        <v>9</v>
      </c>
      <c r="B13" s="95" t="s">
        <v>500</v>
      </c>
      <c r="C13" s="855"/>
      <c r="D13" s="4"/>
      <c r="E13" s="4"/>
      <c r="F13" s="4"/>
    </row>
    <row r="14" spans="1:6">
      <c r="A14" s="47">
        <v>10</v>
      </c>
      <c r="B14" s="95" t="s">
        <v>501</v>
      </c>
      <c r="C14" s="855">
        <v>71132.970426999993</v>
      </c>
      <c r="D14" s="4"/>
      <c r="E14" s="4"/>
      <c r="F14" s="4"/>
    </row>
    <row r="15" spans="1:6">
      <c r="A15" s="47">
        <v>11</v>
      </c>
      <c r="B15" s="53" t="s">
        <v>502</v>
      </c>
      <c r="C15" s="858"/>
      <c r="D15" s="4"/>
      <c r="E15" s="4"/>
      <c r="F15" s="4"/>
    </row>
    <row r="16" spans="1:6" ht="23">
      <c r="A16" s="47" t="s">
        <v>503</v>
      </c>
      <c r="B16" s="53" t="s">
        <v>504</v>
      </c>
      <c r="C16" s="859"/>
      <c r="D16" s="4"/>
      <c r="E16" s="4"/>
      <c r="F16" s="4"/>
    </row>
    <row r="17" spans="1:6">
      <c r="A17" s="47" t="s">
        <v>505</v>
      </c>
      <c r="B17" s="53" t="s">
        <v>506</v>
      </c>
      <c r="C17" s="859"/>
      <c r="D17" s="4"/>
      <c r="E17" s="4"/>
      <c r="F17" s="4"/>
    </row>
    <row r="18" spans="1:6">
      <c r="A18" s="69">
        <v>12</v>
      </c>
      <c r="B18" s="99" t="s">
        <v>507</v>
      </c>
      <c r="C18" s="860">
        <v>-39217.226365020033</v>
      </c>
      <c r="D18" s="4"/>
      <c r="E18" s="4"/>
      <c r="F18" s="4"/>
    </row>
    <row r="19" spans="1:6">
      <c r="A19" s="130">
        <v>13</v>
      </c>
      <c r="B19" s="100" t="s">
        <v>510</v>
      </c>
      <c r="C19" s="861">
        <f>SUM(C5:C18)</f>
        <v>1791639</v>
      </c>
      <c r="D19" s="4"/>
      <c r="E19" s="4"/>
      <c r="F19" s="4"/>
    </row>
    <row r="20" spans="1:6">
      <c r="A20" s="4"/>
      <c r="B20" s="4"/>
      <c r="C20" s="4"/>
      <c r="D20" s="4"/>
      <c r="E20" s="4"/>
      <c r="F20" s="4"/>
    </row>
  </sheetData>
  <mergeCells count="1">
    <mergeCell ref="E3:E4"/>
  </mergeCells>
  <hyperlinks>
    <hyperlink ref="E3" location="Index!A1" display="Index" xr:uid="{47CCF271-F724-4A4C-8AE1-C354307D36E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6CD8-3950-406F-B0B7-1CC27670680C}">
  <dimension ref="A1:F73"/>
  <sheetViews>
    <sheetView workbookViewId="0"/>
  </sheetViews>
  <sheetFormatPr defaultColWidth="8.7265625" defaultRowHeight="14.5"/>
  <cols>
    <col min="1" max="1" width="8.7265625" style="22"/>
    <col min="2" max="2" width="96.54296875" style="22" customWidth="1"/>
    <col min="3" max="4" width="16.26953125" style="22" customWidth="1"/>
    <col min="5" max="16384" width="8.7265625" style="22"/>
  </cols>
  <sheetData>
    <row r="1" spans="1:6">
      <c r="A1" s="124" t="s">
        <v>511</v>
      </c>
    </row>
    <row r="3" spans="1:6">
      <c r="A3" s="138"/>
      <c r="B3" s="66"/>
      <c r="C3" s="139" t="s">
        <v>201</v>
      </c>
      <c r="D3" s="139" t="s">
        <v>202</v>
      </c>
      <c r="F3" s="967" t="s">
        <v>186</v>
      </c>
    </row>
    <row r="4" spans="1:6">
      <c r="A4" s="66"/>
      <c r="B4" s="66"/>
      <c r="C4" s="1006" t="s">
        <v>512</v>
      </c>
      <c r="D4" s="1006"/>
      <c r="F4" s="967"/>
    </row>
    <row r="5" spans="1:6">
      <c r="A5" s="68" t="s">
        <v>294</v>
      </c>
      <c r="B5" s="66"/>
      <c r="C5" s="140" t="s">
        <v>292</v>
      </c>
      <c r="D5" s="140" t="s">
        <v>608</v>
      </c>
    </row>
    <row r="6" spans="1:6">
      <c r="A6" s="4"/>
      <c r="B6" s="132" t="s">
        <v>513</v>
      </c>
      <c r="C6" s="132"/>
      <c r="D6" s="132"/>
    </row>
    <row r="7" spans="1:6">
      <c r="A7" s="70">
        <v>1</v>
      </c>
      <c r="B7" s="53" t="s">
        <v>514</v>
      </c>
      <c r="C7" s="862">
        <v>1695209.6442125596</v>
      </c>
      <c r="D7" s="854">
        <v>1651202.7611110101</v>
      </c>
    </row>
    <row r="8" spans="1:6" ht="23">
      <c r="A8" s="39">
        <v>2</v>
      </c>
      <c r="B8" s="53" t="s">
        <v>515</v>
      </c>
      <c r="C8" s="125"/>
      <c r="D8" s="125"/>
    </row>
    <row r="9" spans="1:6">
      <c r="A9" s="39">
        <v>3</v>
      </c>
      <c r="B9" s="53" t="s">
        <v>516</v>
      </c>
      <c r="C9" s="125"/>
      <c r="D9" s="125"/>
    </row>
    <row r="10" spans="1:6">
      <c r="A10" s="39">
        <v>4</v>
      </c>
      <c r="B10" s="53" t="s">
        <v>517</v>
      </c>
      <c r="C10" s="125"/>
      <c r="D10" s="125"/>
    </row>
    <row r="11" spans="1:6">
      <c r="A11" s="39">
        <v>5</v>
      </c>
      <c r="B11" s="133" t="s">
        <v>518</v>
      </c>
      <c r="C11" s="125"/>
      <c r="D11" s="125"/>
    </row>
    <row r="12" spans="1:6">
      <c r="A12" s="141">
        <v>6</v>
      </c>
      <c r="B12" s="82" t="s">
        <v>519</v>
      </c>
      <c r="C12" s="864">
        <v>-28192</v>
      </c>
      <c r="D12" s="863">
        <v>-18813</v>
      </c>
    </row>
    <row r="13" spans="1:6">
      <c r="A13" s="143">
        <v>7</v>
      </c>
      <c r="B13" s="144" t="s">
        <v>520</v>
      </c>
      <c r="C13" s="865">
        <f>SUM(C7:C12)</f>
        <v>1667017.6442125596</v>
      </c>
      <c r="D13" s="865">
        <f>SUM(D7:D12)</f>
        <v>1632389.7611110101</v>
      </c>
    </row>
    <row r="14" spans="1:6">
      <c r="A14" s="4"/>
      <c r="B14" s="132" t="s">
        <v>521</v>
      </c>
      <c r="C14" s="132"/>
      <c r="D14" s="132"/>
    </row>
    <row r="15" spans="1:6">
      <c r="A15" s="39">
        <v>8</v>
      </c>
      <c r="B15" s="53" t="s">
        <v>522</v>
      </c>
      <c r="C15" s="867">
        <v>6655.1758010000003</v>
      </c>
      <c r="D15" s="854">
        <v>6952.8513469999998</v>
      </c>
    </row>
    <row r="16" spans="1:6">
      <c r="A16" s="39" t="s">
        <v>523</v>
      </c>
      <c r="B16" s="134" t="s">
        <v>524</v>
      </c>
      <c r="C16" s="125"/>
      <c r="D16" s="854"/>
    </row>
    <row r="17" spans="1:4">
      <c r="A17" s="39">
        <v>9</v>
      </c>
      <c r="B17" s="53" t="s">
        <v>525</v>
      </c>
      <c r="C17" s="862">
        <v>5927.1533840000002</v>
      </c>
      <c r="D17" s="854">
        <v>5604.9304620000003</v>
      </c>
    </row>
    <row r="18" spans="1:4">
      <c r="A18" s="39" t="s">
        <v>526</v>
      </c>
      <c r="B18" s="135" t="s">
        <v>527</v>
      </c>
      <c r="C18" s="125"/>
      <c r="D18" s="125"/>
    </row>
    <row r="19" spans="1:4">
      <c r="A19" s="39" t="s">
        <v>528</v>
      </c>
      <c r="B19" s="135" t="s">
        <v>529</v>
      </c>
      <c r="C19" s="125"/>
      <c r="D19" s="125"/>
    </row>
    <row r="20" spans="1:4">
      <c r="A20" s="39">
        <v>10</v>
      </c>
      <c r="B20" s="54" t="s">
        <v>530</v>
      </c>
      <c r="C20" s="126"/>
      <c r="D20" s="125"/>
    </row>
    <row r="21" spans="1:4">
      <c r="A21" s="39" t="s">
        <v>531</v>
      </c>
      <c r="B21" s="54" t="s">
        <v>532</v>
      </c>
      <c r="C21" s="126"/>
      <c r="D21" s="125"/>
    </row>
    <row r="22" spans="1:4">
      <c r="A22" s="39" t="s">
        <v>533</v>
      </c>
      <c r="B22" s="54" t="s">
        <v>534</v>
      </c>
      <c r="C22" s="126"/>
      <c r="D22" s="125"/>
    </row>
    <row r="23" spans="1:4">
      <c r="A23" s="39">
        <v>11</v>
      </c>
      <c r="B23" s="53" t="s">
        <v>535</v>
      </c>
      <c r="C23" s="125"/>
      <c r="D23" s="125"/>
    </row>
    <row r="24" spans="1:4">
      <c r="A24" s="145">
        <v>12</v>
      </c>
      <c r="B24" s="82" t="s">
        <v>536</v>
      </c>
      <c r="C24" s="142"/>
      <c r="D24" s="142"/>
    </row>
    <row r="25" spans="1:4">
      <c r="A25" s="146">
        <v>13</v>
      </c>
      <c r="B25" s="147" t="s">
        <v>537</v>
      </c>
      <c r="C25" s="868">
        <f>SUM(C15:C24)</f>
        <v>12582.329185000001</v>
      </c>
      <c r="D25" s="868">
        <f>SUM(D15:D24)</f>
        <v>12557.781809</v>
      </c>
    </row>
    <row r="26" spans="1:4">
      <c r="A26" s="4"/>
      <c r="B26" s="132" t="s">
        <v>538</v>
      </c>
      <c r="C26" s="132"/>
      <c r="D26" s="132"/>
    </row>
    <row r="27" spans="1:4">
      <c r="A27" s="70">
        <v>14</v>
      </c>
      <c r="B27" s="53" t="s">
        <v>539</v>
      </c>
      <c r="C27" s="857">
        <v>40906</v>
      </c>
      <c r="D27" s="854">
        <v>42520.508136999997</v>
      </c>
    </row>
    <row r="28" spans="1:4">
      <c r="A28" s="70">
        <v>15</v>
      </c>
      <c r="B28" s="53" t="s">
        <v>540</v>
      </c>
      <c r="C28" s="131"/>
      <c r="D28" s="125"/>
    </row>
    <row r="29" spans="1:4">
      <c r="A29" s="70">
        <v>16</v>
      </c>
      <c r="B29" s="53" t="s">
        <v>541</v>
      </c>
      <c r="C29" s="125"/>
      <c r="D29" s="125"/>
    </row>
    <row r="30" spans="1:4">
      <c r="A30" s="39" t="s">
        <v>542</v>
      </c>
      <c r="B30" s="53" t="s">
        <v>543</v>
      </c>
      <c r="C30" s="125"/>
      <c r="D30" s="125"/>
    </row>
    <row r="31" spans="1:4">
      <c r="A31" s="39">
        <v>17</v>
      </c>
      <c r="B31" s="53" t="s">
        <v>544</v>
      </c>
      <c r="C31" s="125"/>
      <c r="D31" s="125"/>
    </row>
    <row r="32" spans="1:4">
      <c r="A32" s="145" t="s">
        <v>545</v>
      </c>
      <c r="B32" s="82" t="s">
        <v>546</v>
      </c>
      <c r="C32" s="142"/>
      <c r="D32" s="142"/>
    </row>
    <row r="33" spans="1:4">
      <c r="A33" s="146">
        <v>18</v>
      </c>
      <c r="B33" s="147" t="s">
        <v>547</v>
      </c>
      <c r="C33" s="869">
        <f>SUM(C27:C32)</f>
        <v>40906</v>
      </c>
      <c r="D33" s="869">
        <f>SUM(D27:D32)</f>
        <v>42520.508136999997</v>
      </c>
    </row>
    <row r="34" spans="1:4">
      <c r="A34" s="4"/>
      <c r="B34" s="132" t="s">
        <v>548</v>
      </c>
      <c r="C34" s="132"/>
      <c r="D34" s="132"/>
    </row>
    <row r="35" spans="1:4">
      <c r="A35" s="70">
        <v>19</v>
      </c>
      <c r="B35" s="53" t="s">
        <v>549</v>
      </c>
      <c r="C35" s="857">
        <v>199977.3333085</v>
      </c>
      <c r="D35" s="854">
        <v>189481</v>
      </c>
    </row>
    <row r="36" spans="1:4">
      <c r="A36" s="70">
        <v>20</v>
      </c>
      <c r="B36" s="53" t="s">
        <v>550</v>
      </c>
      <c r="C36" s="857">
        <v>-128844.36288150001</v>
      </c>
      <c r="D36" s="854">
        <v>-134122</v>
      </c>
    </row>
    <row r="37" spans="1:4" ht="23">
      <c r="A37" s="141">
        <v>21</v>
      </c>
      <c r="B37" s="82" t="s">
        <v>551</v>
      </c>
      <c r="C37" s="142"/>
      <c r="D37" s="142"/>
    </row>
    <row r="38" spans="1:4">
      <c r="A38" s="146">
        <v>22</v>
      </c>
      <c r="B38" s="147" t="s">
        <v>552</v>
      </c>
      <c r="C38" s="865">
        <f>SUM(C35:C37)</f>
        <v>71132.970426999993</v>
      </c>
      <c r="D38" s="865">
        <f>SUM(D35:D37)</f>
        <v>55359</v>
      </c>
    </row>
    <row r="39" spans="1:4" ht="14.5" customHeight="1">
      <c r="A39" s="4"/>
      <c r="B39" s="64" t="s">
        <v>553</v>
      </c>
      <c r="C39" s="64"/>
      <c r="D39" s="64"/>
    </row>
    <row r="40" spans="1:4" ht="24">
      <c r="A40" s="39" t="s">
        <v>554</v>
      </c>
      <c r="B40" s="136" t="s">
        <v>607</v>
      </c>
      <c r="C40" s="125"/>
      <c r="D40" s="125"/>
    </row>
    <row r="41" spans="1:4">
      <c r="A41" s="39" t="s">
        <v>555</v>
      </c>
      <c r="B41" s="53" t="s">
        <v>556</v>
      </c>
      <c r="C41" s="125"/>
      <c r="D41" s="125"/>
    </row>
    <row r="42" spans="1:4">
      <c r="A42" s="71" t="s">
        <v>557</v>
      </c>
      <c r="B42" s="134" t="s">
        <v>558</v>
      </c>
      <c r="C42" s="125"/>
      <c r="D42" s="125"/>
    </row>
    <row r="43" spans="1:4">
      <c r="A43" s="71" t="s">
        <v>559</v>
      </c>
      <c r="B43" s="134" t="s">
        <v>560</v>
      </c>
      <c r="C43" s="126"/>
      <c r="D43" s="125"/>
    </row>
    <row r="44" spans="1:4">
      <c r="A44" s="71" t="s">
        <v>561</v>
      </c>
      <c r="B44" s="137" t="s">
        <v>562</v>
      </c>
      <c r="C44" s="126"/>
      <c r="D44" s="125"/>
    </row>
    <row r="45" spans="1:4">
      <c r="A45" s="71" t="s">
        <v>563</v>
      </c>
      <c r="B45" s="134" t="s">
        <v>564</v>
      </c>
      <c r="C45" s="125"/>
      <c r="D45" s="125"/>
    </row>
    <row r="46" spans="1:4">
      <c r="A46" s="71" t="s">
        <v>565</v>
      </c>
      <c r="B46" s="134" t="s">
        <v>566</v>
      </c>
      <c r="C46" s="125"/>
      <c r="D46" s="125"/>
    </row>
    <row r="47" spans="1:4">
      <c r="A47" s="71" t="s">
        <v>567</v>
      </c>
      <c r="B47" s="134" t="s">
        <v>568</v>
      </c>
      <c r="C47" s="125"/>
      <c r="D47" s="125"/>
    </row>
    <row r="48" spans="1:4">
      <c r="A48" s="71" t="s">
        <v>569</v>
      </c>
      <c r="B48" s="134" t="s">
        <v>570</v>
      </c>
      <c r="C48" s="125"/>
      <c r="D48" s="125"/>
    </row>
    <row r="49" spans="1:4">
      <c r="A49" s="71" t="s">
        <v>571</v>
      </c>
      <c r="B49" s="134" t="s">
        <v>572</v>
      </c>
      <c r="C49" s="125"/>
      <c r="D49" s="125"/>
    </row>
    <row r="50" spans="1:4">
      <c r="A50" s="71" t="s">
        <v>573</v>
      </c>
      <c r="B50" s="134" t="s">
        <v>574</v>
      </c>
      <c r="C50" s="125"/>
      <c r="D50" s="125"/>
    </row>
    <row r="51" spans="1:4">
      <c r="A51" s="148" t="s">
        <v>575</v>
      </c>
      <c r="B51" s="149" t="s">
        <v>576</v>
      </c>
      <c r="C51" s="142"/>
      <c r="D51" s="142"/>
    </row>
    <row r="52" spans="1:4">
      <c r="A52" s="150" t="s">
        <v>577</v>
      </c>
      <c r="B52" s="151" t="s">
        <v>578</v>
      </c>
      <c r="C52" s="152"/>
      <c r="D52" s="152"/>
    </row>
    <row r="53" spans="1:4" ht="14.5" customHeight="1">
      <c r="A53" s="4"/>
      <c r="B53" s="64" t="s">
        <v>579</v>
      </c>
      <c r="C53" s="64"/>
      <c r="D53" s="64"/>
    </row>
    <row r="54" spans="1:4">
      <c r="A54" s="141">
        <v>23</v>
      </c>
      <c r="B54" s="92" t="s">
        <v>419</v>
      </c>
      <c r="C54" s="871">
        <v>204834</v>
      </c>
      <c r="D54" s="872">
        <v>200923</v>
      </c>
    </row>
    <row r="55" spans="1:4">
      <c r="A55" s="146">
        <v>24</v>
      </c>
      <c r="B55" s="153" t="s">
        <v>580</v>
      </c>
      <c r="C55" s="870">
        <v>1791639</v>
      </c>
      <c r="D55" s="870">
        <v>1742827.0510570102</v>
      </c>
    </row>
    <row r="56" spans="1:4" ht="14.5" customHeight="1">
      <c r="A56" s="4"/>
      <c r="B56" s="64" t="s">
        <v>581</v>
      </c>
      <c r="C56" s="64"/>
      <c r="D56" s="64"/>
    </row>
    <row r="57" spans="1:4">
      <c r="A57" s="70">
        <v>25</v>
      </c>
      <c r="B57" s="131" t="s">
        <v>582</v>
      </c>
      <c r="C57" s="875">
        <f>C54/C55</f>
        <v>0.11432771892105496</v>
      </c>
      <c r="D57" s="876">
        <v>0.11528567902256387</v>
      </c>
    </row>
    <row r="58" spans="1:4">
      <c r="A58" s="39" t="s">
        <v>583</v>
      </c>
      <c r="B58" s="53" t="s">
        <v>584</v>
      </c>
      <c r="C58" s="126"/>
      <c r="D58" s="873"/>
    </row>
    <row r="59" spans="1:4">
      <c r="A59" s="39" t="s">
        <v>585</v>
      </c>
      <c r="B59" s="53" t="s">
        <v>586</v>
      </c>
      <c r="C59" s="126"/>
      <c r="D59" s="873"/>
    </row>
    <row r="60" spans="1:4">
      <c r="A60" s="39">
        <v>26</v>
      </c>
      <c r="B60" s="53" t="s">
        <v>587</v>
      </c>
      <c r="C60" s="873">
        <v>0.03</v>
      </c>
      <c r="D60" s="873">
        <v>0.03</v>
      </c>
    </row>
    <row r="61" spans="1:4">
      <c r="A61" s="39" t="s">
        <v>588</v>
      </c>
      <c r="B61" s="53" t="s">
        <v>589</v>
      </c>
      <c r="C61" s="125"/>
      <c r="D61" s="873"/>
    </row>
    <row r="62" spans="1:4">
      <c r="A62" s="39" t="s">
        <v>590</v>
      </c>
      <c r="B62" s="53" t="s">
        <v>591</v>
      </c>
      <c r="C62" s="125"/>
      <c r="D62" s="873"/>
    </row>
    <row r="63" spans="1:4">
      <c r="A63" s="39">
        <v>27</v>
      </c>
      <c r="B63" s="53" t="s">
        <v>592</v>
      </c>
      <c r="C63" s="873"/>
      <c r="D63" s="873"/>
    </row>
    <row r="64" spans="1:4">
      <c r="A64" s="145" t="s">
        <v>593</v>
      </c>
      <c r="B64" s="82" t="s">
        <v>594</v>
      </c>
      <c r="C64" s="874">
        <v>0.03</v>
      </c>
      <c r="D64" s="874">
        <v>0.03</v>
      </c>
    </row>
    <row r="65" spans="1:4" ht="14.5" customHeight="1">
      <c r="A65" s="4"/>
      <c r="B65" s="64" t="s">
        <v>595</v>
      </c>
      <c r="C65" s="64"/>
      <c r="D65" s="64"/>
    </row>
    <row r="66" spans="1:4">
      <c r="A66" s="145" t="s">
        <v>596</v>
      </c>
      <c r="B66" s="82" t="s">
        <v>597</v>
      </c>
      <c r="C66" s="154"/>
      <c r="D66" s="142"/>
    </row>
    <row r="67" spans="1:4" ht="14.5" customHeight="1">
      <c r="A67" s="4"/>
      <c r="B67" s="64" t="s">
        <v>598</v>
      </c>
      <c r="C67" s="64"/>
      <c r="D67" s="64"/>
    </row>
    <row r="68" spans="1:4" ht="23">
      <c r="A68" s="39">
        <v>28</v>
      </c>
      <c r="B68" s="53" t="s">
        <v>599</v>
      </c>
      <c r="C68" s="877">
        <v>40906</v>
      </c>
      <c r="D68" s="866">
        <v>42520.508136999997</v>
      </c>
    </row>
    <row r="69" spans="1:4" ht="23">
      <c r="A69" s="39">
        <v>29</v>
      </c>
      <c r="B69" s="53" t="s">
        <v>600</v>
      </c>
      <c r="C69" s="877">
        <v>40906</v>
      </c>
      <c r="D69" s="866">
        <v>42520.508136999997</v>
      </c>
    </row>
    <row r="70" spans="1:4" ht="34.5">
      <c r="A70" s="39">
        <v>30</v>
      </c>
      <c r="B70" s="53" t="s">
        <v>601</v>
      </c>
      <c r="C70" s="877">
        <v>1791639</v>
      </c>
      <c r="D70" s="866">
        <v>1742827.0510570102</v>
      </c>
    </row>
    <row r="71" spans="1:4" ht="34.5">
      <c r="A71" s="39" t="s">
        <v>602</v>
      </c>
      <c r="B71" s="53" t="s">
        <v>603</v>
      </c>
      <c r="C71" s="877">
        <v>1791639</v>
      </c>
      <c r="D71" s="866">
        <v>1742827.0510570102</v>
      </c>
    </row>
    <row r="72" spans="1:4" ht="34.5">
      <c r="A72" s="39">
        <v>31</v>
      </c>
      <c r="B72" s="53" t="s">
        <v>604</v>
      </c>
      <c r="C72" s="878">
        <v>0.11432771892105496</v>
      </c>
      <c r="D72" s="876">
        <v>0.11528567902256387</v>
      </c>
    </row>
    <row r="73" spans="1:4" ht="34.5">
      <c r="A73" s="145" t="s">
        <v>605</v>
      </c>
      <c r="B73" s="82" t="s">
        <v>606</v>
      </c>
      <c r="C73" s="879">
        <v>0.11432771892105496</v>
      </c>
      <c r="D73" s="880">
        <v>0.11528567902256387</v>
      </c>
    </row>
  </sheetData>
  <mergeCells count="2">
    <mergeCell ref="F3:F4"/>
    <mergeCell ref="C4:D4"/>
  </mergeCells>
  <hyperlinks>
    <hyperlink ref="F3" location="Index!A1" display="Index" xr:uid="{538D15E1-1B3F-4A33-A054-4CA428891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89018-9D2C-472C-AE51-D52F337A3200}">
  <dimension ref="A1:G11"/>
  <sheetViews>
    <sheetView workbookViewId="0"/>
  </sheetViews>
  <sheetFormatPr defaultColWidth="8.7265625" defaultRowHeight="13"/>
  <cols>
    <col min="1" max="1" width="18.1796875" style="11" customWidth="1"/>
    <col min="2" max="2" width="11" style="11" bestFit="1" customWidth="1"/>
    <col min="3" max="3" width="56.36328125" style="11" customWidth="1"/>
    <col min="4" max="4" width="40.90625" style="11" customWidth="1"/>
    <col min="5" max="16384" width="8.7265625" style="11"/>
  </cols>
  <sheetData>
    <row r="1" spans="1:7">
      <c r="A1" s="10" t="s">
        <v>183</v>
      </c>
    </row>
    <row r="4" spans="1:7" ht="31.5" customHeight="1">
      <c r="A4" s="12" t="s">
        <v>161</v>
      </c>
      <c r="B4" s="13" t="s">
        <v>162</v>
      </c>
      <c r="C4" s="13" t="s">
        <v>185</v>
      </c>
      <c r="D4" s="13" t="s">
        <v>184</v>
      </c>
      <c r="G4" s="21" t="s">
        <v>186</v>
      </c>
    </row>
    <row r="5" spans="1:7" ht="23">
      <c r="A5" s="16" t="s">
        <v>163</v>
      </c>
      <c r="B5" s="16" t="s">
        <v>164</v>
      </c>
      <c r="C5" s="15" t="s">
        <v>165</v>
      </c>
      <c r="D5" s="276" t="s">
        <v>2008</v>
      </c>
    </row>
    <row r="6" spans="1:7" ht="23">
      <c r="A6" s="18" t="s">
        <v>166</v>
      </c>
      <c r="B6" s="18" t="s">
        <v>167</v>
      </c>
      <c r="C6" s="19" t="s">
        <v>168</v>
      </c>
      <c r="D6" s="14" t="s">
        <v>2009</v>
      </c>
    </row>
    <row r="7" spans="1:7" ht="23">
      <c r="A7" s="18" t="s">
        <v>169</v>
      </c>
      <c r="B7" s="18" t="s">
        <v>170</v>
      </c>
      <c r="C7" s="19" t="s">
        <v>171</v>
      </c>
      <c r="D7" s="18" t="s">
        <v>2008</v>
      </c>
    </row>
    <row r="8" spans="1:7" ht="23">
      <c r="A8" s="14" t="s">
        <v>172</v>
      </c>
      <c r="B8" s="18" t="s">
        <v>173</v>
      </c>
      <c r="C8" s="15" t="s">
        <v>174</v>
      </c>
      <c r="D8" s="18" t="s">
        <v>2076</v>
      </c>
    </row>
    <row r="9" spans="1:7" ht="23">
      <c r="A9" s="20" t="s">
        <v>172</v>
      </c>
      <c r="B9" s="18" t="s">
        <v>175</v>
      </c>
      <c r="C9" s="19" t="s">
        <v>176</v>
      </c>
      <c r="D9" s="18" t="s">
        <v>2076</v>
      </c>
    </row>
    <row r="10" spans="1:7" ht="23">
      <c r="A10" s="18" t="s">
        <v>177</v>
      </c>
      <c r="B10" s="18" t="s">
        <v>178</v>
      </c>
      <c r="C10" s="15" t="s">
        <v>179</v>
      </c>
      <c r="D10" s="18" t="s">
        <v>2077</v>
      </c>
    </row>
    <row r="11" spans="1:7" ht="34.5">
      <c r="A11" s="18" t="s">
        <v>180</v>
      </c>
      <c r="B11" s="18" t="s">
        <v>181</v>
      </c>
      <c r="C11" s="19" t="s">
        <v>182</v>
      </c>
      <c r="D11" s="18" t="s">
        <v>2078</v>
      </c>
    </row>
  </sheetData>
  <conditionalFormatting sqref="C6:C10">
    <cfRule type="cellIs" dxfId="13" priority="5" stopIfTrue="1" operator="lessThan">
      <formula>0</formula>
    </cfRule>
  </conditionalFormatting>
  <conditionalFormatting sqref="D7:D10">
    <cfRule type="cellIs" dxfId="12" priority="1" stopIfTrue="1" operator="lessThan">
      <formula>0</formula>
    </cfRule>
  </conditionalFormatting>
  <hyperlinks>
    <hyperlink ref="G4" location="Index!A1" display="Index" xr:uid="{B966CA05-7A4E-44A6-A245-20D2528DA71D}"/>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82246-8D68-43DA-9054-7A4D538DF62C}">
  <dimension ref="A1:F16"/>
  <sheetViews>
    <sheetView workbookViewId="0"/>
  </sheetViews>
  <sheetFormatPr defaultColWidth="8.7265625" defaultRowHeight="14.5"/>
  <cols>
    <col min="1" max="1" width="8.7265625" style="22"/>
    <col min="2" max="2" width="84" style="22" customWidth="1"/>
    <col min="3" max="3" width="19.1796875" style="22" customWidth="1"/>
    <col min="4" max="16384" width="8.7265625" style="22"/>
  </cols>
  <sheetData>
    <row r="1" spans="1:6">
      <c r="A1" s="10" t="s">
        <v>609</v>
      </c>
    </row>
    <row r="3" spans="1:6">
      <c r="A3" s="66"/>
      <c r="B3" s="66"/>
      <c r="C3" s="138" t="s">
        <v>201</v>
      </c>
    </row>
    <row r="4" spans="1:6" ht="30.75" customHeight="1">
      <c r="A4" s="68" t="s">
        <v>235</v>
      </c>
      <c r="B4" s="66"/>
      <c r="C4" s="156" t="s">
        <v>512</v>
      </c>
      <c r="F4" s="21" t="s">
        <v>186</v>
      </c>
    </row>
    <row r="5" spans="1:6">
      <c r="A5" s="95" t="s">
        <v>610</v>
      </c>
      <c r="B5" s="95" t="s">
        <v>611</v>
      </c>
      <c r="C5" s="855">
        <v>1695209.6442125596</v>
      </c>
    </row>
    <row r="6" spans="1:6">
      <c r="A6" s="95" t="s">
        <v>612</v>
      </c>
      <c r="B6" s="96" t="s">
        <v>613</v>
      </c>
      <c r="C6" s="859">
        <v>48369.652252006592</v>
      </c>
    </row>
    <row r="7" spans="1:6">
      <c r="A7" s="95" t="s">
        <v>614</v>
      </c>
      <c r="B7" s="96" t="s">
        <v>615</v>
      </c>
      <c r="C7" s="855">
        <v>1646839.991960553</v>
      </c>
    </row>
    <row r="8" spans="1:6">
      <c r="A8" s="95" t="s">
        <v>616</v>
      </c>
      <c r="B8" s="96" t="s">
        <v>617</v>
      </c>
      <c r="C8" s="859">
        <v>776.64579900000001</v>
      </c>
    </row>
    <row r="9" spans="1:6">
      <c r="A9" s="95" t="s">
        <v>618</v>
      </c>
      <c r="B9" s="96" t="s">
        <v>619</v>
      </c>
      <c r="C9" s="859">
        <v>287066.07095023856</v>
      </c>
    </row>
    <row r="10" spans="1:6">
      <c r="A10" s="95" t="s">
        <v>620</v>
      </c>
      <c r="B10" s="54" t="s">
        <v>621</v>
      </c>
      <c r="C10" s="859">
        <v>7144.1020912054573</v>
      </c>
    </row>
    <row r="11" spans="1:6">
      <c r="A11" s="95" t="s">
        <v>622</v>
      </c>
      <c r="B11" s="96" t="s">
        <v>623</v>
      </c>
      <c r="C11" s="859">
        <v>18017.162972563961</v>
      </c>
    </row>
    <row r="12" spans="1:6">
      <c r="A12" s="95" t="s">
        <v>624</v>
      </c>
      <c r="B12" s="96" t="s">
        <v>625</v>
      </c>
      <c r="C12" s="859">
        <v>800568.31558547216</v>
      </c>
    </row>
    <row r="13" spans="1:6">
      <c r="A13" s="95" t="s">
        <v>626</v>
      </c>
      <c r="B13" s="96" t="s">
        <v>627</v>
      </c>
      <c r="C13" s="859">
        <v>89608.763347812899</v>
      </c>
    </row>
    <row r="14" spans="1:6">
      <c r="A14" s="95" t="s">
        <v>628</v>
      </c>
      <c r="B14" s="54" t="s">
        <v>629</v>
      </c>
      <c r="C14" s="859">
        <v>290594.87974257488</v>
      </c>
    </row>
    <row r="15" spans="1:6">
      <c r="A15" s="95" t="s">
        <v>630</v>
      </c>
      <c r="B15" s="96" t="s">
        <v>631</v>
      </c>
      <c r="C15" s="859">
        <v>26099.967458958854</v>
      </c>
    </row>
    <row r="16" spans="1:6">
      <c r="A16" s="99" t="s">
        <v>632</v>
      </c>
      <c r="B16" s="157" t="s">
        <v>633</v>
      </c>
      <c r="C16" s="881">
        <v>126964.08401272623</v>
      </c>
    </row>
  </sheetData>
  <hyperlinks>
    <hyperlink ref="F4" location="Index!A1" display="Index" xr:uid="{5DA8A97D-9E26-45D7-9B76-B84950507EE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8BC68-BA7F-4F88-9E53-33F108E9A452}">
  <dimension ref="A1:F6"/>
  <sheetViews>
    <sheetView workbookViewId="0"/>
  </sheetViews>
  <sheetFormatPr defaultColWidth="8.7265625" defaultRowHeight="14.5"/>
  <cols>
    <col min="1" max="1" width="8.7265625" style="22"/>
    <col min="2" max="2" width="78" style="22" customWidth="1"/>
    <col min="3" max="3" width="44.54296875" style="22" customWidth="1"/>
    <col min="4" max="16384" width="8.7265625" style="22"/>
  </cols>
  <sheetData>
    <row r="1" spans="1:6">
      <c r="A1" s="10" t="s">
        <v>634</v>
      </c>
    </row>
    <row r="3" spans="1:6">
      <c r="A3" s="68"/>
      <c r="B3" s="68"/>
      <c r="C3" s="56" t="s">
        <v>201</v>
      </c>
    </row>
    <row r="4" spans="1:6" ht="28.5" customHeight="1">
      <c r="A4" s="13" t="s">
        <v>635</v>
      </c>
      <c r="B4" s="105" t="s">
        <v>185</v>
      </c>
      <c r="C4" s="98" t="s">
        <v>184</v>
      </c>
      <c r="F4" s="21" t="s">
        <v>186</v>
      </c>
    </row>
    <row r="5" spans="1:6">
      <c r="A5" s="36" t="s">
        <v>164</v>
      </c>
      <c r="B5" s="99" t="s">
        <v>636</v>
      </c>
      <c r="C5" s="921" t="s">
        <v>1997</v>
      </c>
    </row>
    <row r="6" spans="1:6" ht="23">
      <c r="A6" s="158" t="s">
        <v>190</v>
      </c>
      <c r="B6" s="89" t="s">
        <v>637</v>
      </c>
      <c r="C6" s="922" t="s">
        <v>1997</v>
      </c>
    </row>
  </sheetData>
  <hyperlinks>
    <hyperlink ref="F4" location="Index!A1" display="Index" xr:uid="{7228D40D-85B6-4FC7-8954-FCB31F3F2B5F}"/>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36F7B-C567-4AA2-8A57-64A2E37AE5C9}">
  <dimension ref="A1:K22"/>
  <sheetViews>
    <sheetView workbookViewId="0"/>
  </sheetViews>
  <sheetFormatPr defaultColWidth="8.7265625" defaultRowHeight="14.5"/>
  <cols>
    <col min="1" max="1" width="8.7265625" style="22"/>
    <col min="2" max="2" width="50.81640625" style="22" customWidth="1"/>
    <col min="3" max="3" width="28.26953125" style="22" customWidth="1"/>
    <col min="4" max="8" width="11.1796875" style="22" customWidth="1"/>
    <col min="9" max="16384" width="8.7265625" style="22"/>
  </cols>
  <sheetData>
    <row r="1" spans="1:11">
      <c r="A1" s="10" t="s">
        <v>1439</v>
      </c>
    </row>
    <row r="4" spans="1:11">
      <c r="A4" s="487"/>
      <c r="B4" s="487"/>
      <c r="C4" s="488" t="s">
        <v>201</v>
      </c>
      <c r="D4" s="488" t="s">
        <v>202</v>
      </c>
      <c r="E4" s="488" t="s">
        <v>203</v>
      </c>
      <c r="F4" s="488" t="s">
        <v>204</v>
      </c>
      <c r="G4" s="488" t="s">
        <v>205</v>
      </c>
      <c r="H4" s="488" t="s">
        <v>206</v>
      </c>
    </row>
    <row r="5" spans="1:11" ht="35.5">
      <c r="A5" s="1007" t="s">
        <v>235</v>
      </c>
      <c r="B5" s="1007"/>
      <c r="C5" s="492" t="s">
        <v>1415</v>
      </c>
      <c r="D5" s="1008" t="s">
        <v>1416</v>
      </c>
      <c r="E5" s="1008"/>
      <c r="F5" s="1008"/>
      <c r="G5" s="1008"/>
      <c r="H5" s="1008"/>
      <c r="K5" s="334" t="s">
        <v>186</v>
      </c>
    </row>
    <row r="6" spans="1:11">
      <c r="A6" s="1009" t="s">
        <v>1417</v>
      </c>
      <c r="B6" s="1009"/>
      <c r="C6" s="491" t="s">
        <v>292</v>
      </c>
      <c r="D6" s="491" t="s">
        <v>1250</v>
      </c>
      <c r="E6" s="491" t="s">
        <v>1262</v>
      </c>
      <c r="F6" s="491" t="s">
        <v>1263</v>
      </c>
      <c r="G6" s="491" t="s">
        <v>1418</v>
      </c>
      <c r="H6" s="491" t="s">
        <v>1419</v>
      </c>
      <c r="K6" s="493"/>
    </row>
    <row r="7" spans="1:11">
      <c r="A7" s="15" t="s">
        <v>232</v>
      </c>
      <c r="B7" s="15" t="s">
        <v>1420</v>
      </c>
      <c r="C7" s="489">
        <v>432874.98947014997</v>
      </c>
      <c r="D7" s="194"/>
      <c r="E7" s="194"/>
      <c r="F7" s="194"/>
      <c r="G7" s="194"/>
      <c r="H7" s="194"/>
    </row>
    <row r="8" spans="1:11">
      <c r="A8" s="15" t="s">
        <v>1421</v>
      </c>
      <c r="B8" s="280" t="s">
        <v>1422</v>
      </c>
      <c r="C8" s="489">
        <v>231362</v>
      </c>
      <c r="D8" s="194"/>
      <c r="E8" s="194"/>
      <c r="F8" s="194"/>
      <c r="G8" s="194"/>
      <c r="H8" s="194"/>
    </row>
    <row r="9" spans="1:11">
      <c r="A9" s="15" t="s">
        <v>1423</v>
      </c>
      <c r="B9" s="15" t="s">
        <v>1424</v>
      </c>
      <c r="C9" s="489">
        <v>1029185</v>
      </c>
      <c r="D9" s="194"/>
      <c r="E9" s="194"/>
      <c r="F9" s="194"/>
      <c r="G9" s="194"/>
      <c r="H9" s="194"/>
    </row>
    <row r="10" spans="1:11">
      <c r="A10" s="15" t="s">
        <v>1425</v>
      </c>
      <c r="B10" s="15" t="s">
        <v>1426</v>
      </c>
      <c r="C10" s="490">
        <v>0.42059978475215826</v>
      </c>
      <c r="D10" s="194"/>
      <c r="E10" s="194"/>
      <c r="F10" s="194"/>
      <c r="G10" s="194"/>
      <c r="H10" s="194"/>
    </row>
    <row r="11" spans="1:11">
      <c r="A11" s="15" t="s">
        <v>332</v>
      </c>
      <c r="B11" s="280" t="s">
        <v>1422</v>
      </c>
      <c r="C11" s="490">
        <v>0.22480117763084381</v>
      </c>
      <c r="D11" s="194"/>
      <c r="E11" s="194"/>
      <c r="F11" s="194"/>
      <c r="G11" s="194"/>
      <c r="H11" s="194"/>
    </row>
    <row r="12" spans="1:11">
      <c r="A12" s="15" t="s">
        <v>1427</v>
      </c>
      <c r="B12" s="15" t="s">
        <v>1428</v>
      </c>
      <c r="C12" s="489">
        <v>1791639</v>
      </c>
      <c r="D12" s="194"/>
      <c r="E12" s="194"/>
      <c r="F12" s="194"/>
      <c r="G12" s="194"/>
      <c r="H12" s="194"/>
    </row>
    <row r="13" spans="1:11">
      <c r="A13" s="15" t="s">
        <v>1429</v>
      </c>
      <c r="B13" s="15" t="s">
        <v>1430</v>
      </c>
      <c r="C13" s="490">
        <v>0.24160837616849709</v>
      </c>
      <c r="D13" s="194"/>
      <c r="E13" s="194"/>
      <c r="F13" s="194"/>
      <c r="G13" s="194"/>
      <c r="H13" s="194"/>
    </row>
    <row r="14" spans="1:11">
      <c r="A14" s="15" t="s">
        <v>336</v>
      </c>
      <c r="B14" s="280" t="s">
        <v>1431</v>
      </c>
      <c r="C14" s="490">
        <v>0.12913427314319459</v>
      </c>
      <c r="D14" s="194"/>
      <c r="E14" s="194"/>
      <c r="F14" s="194"/>
      <c r="G14" s="194"/>
      <c r="H14" s="194"/>
    </row>
    <row r="15" spans="1:11" ht="23">
      <c r="A15" s="15" t="s">
        <v>651</v>
      </c>
      <c r="B15" s="15" t="s">
        <v>1432</v>
      </c>
      <c r="C15" s="194"/>
      <c r="D15" s="194"/>
      <c r="E15" s="194"/>
      <c r="F15" s="194"/>
      <c r="G15" s="194"/>
      <c r="H15" s="194"/>
    </row>
    <row r="16" spans="1:11" ht="46">
      <c r="A16" s="15" t="s">
        <v>652</v>
      </c>
      <c r="B16" s="15" t="s">
        <v>1433</v>
      </c>
      <c r="C16" s="194"/>
      <c r="D16" s="194"/>
      <c r="E16" s="194"/>
      <c r="F16" s="194"/>
      <c r="G16" s="194"/>
      <c r="H16" s="194"/>
    </row>
    <row r="17" spans="1:8" ht="70">
      <c r="A17" s="15" t="s">
        <v>1434</v>
      </c>
      <c r="B17" s="15" t="s">
        <v>1440</v>
      </c>
      <c r="C17" s="194"/>
      <c r="D17" s="194"/>
      <c r="E17" s="194"/>
      <c r="F17" s="194"/>
      <c r="G17" s="194"/>
      <c r="H17" s="194"/>
    </row>
    <row r="18" spans="1:8">
      <c r="A18" s="1009" t="s">
        <v>1415</v>
      </c>
      <c r="B18" s="1009"/>
      <c r="C18" s="1009"/>
      <c r="D18" s="1009"/>
      <c r="E18" s="1009"/>
      <c r="F18" s="1009"/>
      <c r="G18" s="1009"/>
      <c r="H18" s="1009"/>
    </row>
    <row r="19" spans="1:8">
      <c r="A19" s="15" t="s">
        <v>622</v>
      </c>
      <c r="B19" s="15" t="s">
        <v>1435</v>
      </c>
      <c r="C19" s="490">
        <v>0.19800000000000001</v>
      </c>
      <c r="D19" s="194"/>
      <c r="E19" s="194"/>
      <c r="F19" s="194"/>
      <c r="G19" s="194"/>
      <c r="H19" s="194"/>
    </row>
    <row r="20" spans="1:8">
      <c r="A20" s="15" t="s">
        <v>624</v>
      </c>
      <c r="B20" s="280" t="s">
        <v>1436</v>
      </c>
      <c r="C20" s="490">
        <v>0</v>
      </c>
      <c r="D20" s="194"/>
      <c r="E20" s="194"/>
      <c r="F20" s="194"/>
      <c r="G20" s="194"/>
      <c r="H20" s="194"/>
    </row>
    <row r="21" spans="1:8">
      <c r="A21" s="15" t="s">
        <v>626</v>
      </c>
      <c r="B21" s="15" t="s">
        <v>1437</v>
      </c>
      <c r="C21" s="490">
        <v>0.06</v>
      </c>
      <c r="D21" s="194"/>
      <c r="E21" s="194"/>
      <c r="F21" s="194"/>
      <c r="G21" s="194"/>
      <c r="H21" s="194"/>
    </row>
    <row r="22" spans="1:8">
      <c r="A22" s="15" t="s">
        <v>628</v>
      </c>
      <c r="B22" s="280" t="s">
        <v>1438</v>
      </c>
      <c r="C22" s="490">
        <v>0</v>
      </c>
      <c r="D22" s="194"/>
      <c r="E22" s="194"/>
      <c r="F22" s="194"/>
      <c r="G22" s="194"/>
      <c r="H22" s="194"/>
    </row>
  </sheetData>
  <mergeCells count="4">
    <mergeCell ref="A5:B5"/>
    <mergeCell ref="D5:H5"/>
    <mergeCell ref="A6:B6"/>
    <mergeCell ref="A18:H18"/>
  </mergeCells>
  <conditionalFormatting sqref="C7:H17">
    <cfRule type="cellIs" dxfId="8" priority="2" stopIfTrue="1" operator="lessThan">
      <formula>0</formula>
    </cfRule>
  </conditionalFormatting>
  <conditionalFormatting sqref="C19:H22">
    <cfRule type="cellIs" dxfId="7" priority="1" stopIfTrue="1" operator="lessThan">
      <formula>0</formula>
    </cfRule>
  </conditionalFormatting>
  <hyperlinks>
    <hyperlink ref="K5" location="Index!A1" display="Index" xr:uid="{E74B02C8-76A9-4BD8-ADE0-43EFFFEECF05}"/>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2E9C-B2C3-4553-9387-9539B1841272}">
  <dimension ref="A1:H41"/>
  <sheetViews>
    <sheetView workbookViewId="0"/>
  </sheetViews>
  <sheetFormatPr defaultColWidth="8.7265625" defaultRowHeight="14.5"/>
  <cols>
    <col min="1" max="1" width="8.81640625" style="22" bestFit="1" customWidth="1"/>
    <col min="2" max="2" width="86.90625" style="22" customWidth="1"/>
    <col min="3" max="5" width="16.54296875" style="22" customWidth="1"/>
    <col min="6" max="16384" width="8.7265625" style="22"/>
  </cols>
  <sheetData>
    <row r="1" spans="1:8">
      <c r="A1" s="494" t="s">
        <v>1441</v>
      </c>
    </row>
    <row r="3" spans="1:8">
      <c r="A3" s="4"/>
      <c r="B3" s="4"/>
      <c r="C3" s="155" t="s">
        <v>201</v>
      </c>
      <c r="D3" s="155" t="s">
        <v>202</v>
      </c>
      <c r="E3" s="155" t="s">
        <v>203</v>
      </c>
    </row>
    <row r="4" spans="1:8" ht="58.5">
      <c r="A4" s="1010" t="s">
        <v>235</v>
      </c>
      <c r="B4" s="1010"/>
      <c r="C4" s="504" t="s">
        <v>1415</v>
      </c>
      <c r="D4" s="504" t="s">
        <v>1442</v>
      </c>
      <c r="E4" s="504" t="s">
        <v>1443</v>
      </c>
      <c r="H4" s="334" t="s">
        <v>186</v>
      </c>
    </row>
    <row r="5" spans="1:8">
      <c r="A5" s="1009" t="s">
        <v>1444</v>
      </c>
      <c r="B5" s="1009"/>
      <c r="C5" s="1009"/>
      <c r="D5" s="1009"/>
      <c r="E5" s="1009"/>
    </row>
    <row r="6" spans="1:8">
      <c r="A6" s="496">
        <v>1</v>
      </c>
      <c r="B6" s="15" t="s">
        <v>1445</v>
      </c>
      <c r="C6" s="497">
        <v>189199</v>
      </c>
      <c r="D6" s="500"/>
      <c r="E6" s="500"/>
    </row>
    <row r="7" spans="1:8">
      <c r="A7" s="496">
        <v>2</v>
      </c>
      <c r="B7" s="15" t="s">
        <v>1446</v>
      </c>
      <c r="C7" s="497">
        <v>15635</v>
      </c>
      <c r="D7" s="500"/>
      <c r="E7" s="500"/>
    </row>
    <row r="8" spans="1:8">
      <c r="A8" s="496">
        <v>6</v>
      </c>
      <c r="B8" s="15" t="s">
        <v>1447</v>
      </c>
      <c r="C8" s="497">
        <v>26528</v>
      </c>
      <c r="D8" s="500"/>
      <c r="E8" s="500"/>
    </row>
    <row r="9" spans="1:8">
      <c r="A9" s="496">
        <v>11</v>
      </c>
      <c r="B9" s="15" t="s">
        <v>1448</v>
      </c>
      <c r="C9" s="497">
        <v>231362</v>
      </c>
      <c r="D9" s="500"/>
      <c r="E9" s="500"/>
    </row>
    <row r="10" spans="1:8">
      <c r="A10" s="1009" t="s">
        <v>1449</v>
      </c>
      <c r="B10" s="1009"/>
      <c r="C10" s="1009"/>
      <c r="D10" s="1009"/>
      <c r="E10" s="1009"/>
    </row>
    <row r="11" spans="1:8" ht="23">
      <c r="A11" s="496">
        <v>12</v>
      </c>
      <c r="B11" s="15" t="s">
        <v>1450</v>
      </c>
      <c r="C11" s="497"/>
      <c r="D11" s="500"/>
      <c r="E11" s="500"/>
    </row>
    <row r="12" spans="1:8" ht="23">
      <c r="A12" s="496" t="s">
        <v>1451</v>
      </c>
      <c r="B12" s="15" t="s">
        <v>1452</v>
      </c>
      <c r="C12" s="497"/>
      <c r="D12" s="500"/>
      <c r="E12" s="500"/>
    </row>
    <row r="13" spans="1:8" ht="23">
      <c r="A13" s="496" t="s">
        <v>1453</v>
      </c>
      <c r="B13" s="15" t="s">
        <v>1454</v>
      </c>
      <c r="C13" s="497"/>
      <c r="D13" s="500"/>
      <c r="E13" s="500"/>
    </row>
    <row r="14" spans="1:8">
      <c r="A14" s="496" t="s">
        <v>1455</v>
      </c>
      <c r="B14" s="15" t="s">
        <v>1456</v>
      </c>
      <c r="C14" s="497"/>
      <c r="D14" s="500"/>
      <c r="E14" s="500"/>
    </row>
    <row r="15" spans="1:8">
      <c r="A15" s="496">
        <v>13</v>
      </c>
      <c r="B15" s="15" t="s">
        <v>1457</v>
      </c>
      <c r="C15" s="497">
        <v>201512.98947015</v>
      </c>
      <c r="D15" s="500"/>
      <c r="E15" s="500"/>
    </row>
    <row r="16" spans="1:8">
      <c r="A16" s="496" t="s">
        <v>1352</v>
      </c>
      <c r="B16" s="15" t="s">
        <v>1458</v>
      </c>
      <c r="C16" s="497"/>
      <c r="D16" s="500"/>
      <c r="E16" s="500"/>
    </row>
    <row r="17" spans="1:5">
      <c r="A17" s="496">
        <v>14</v>
      </c>
      <c r="B17" s="498" t="s">
        <v>1459</v>
      </c>
      <c r="C17" s="497"/>
      <c r="D17" s="500"/>
      <c r="E17" s="500"/>
    </row>
    <row r="18" spans="1:5">
      <c r="A18" s="496">
        <v>17</v>
      </c>
      <c r="B18" s="15" t="s">
        <v>1460</v>
      </c>
      <c r="C18" s="497">
        <v>201512.98947015</v>
      </c>
      <c r="D18" s="500"/>
      <c r="E18" s="500"/>
    </row>
    <row r="19" spans="1:5">
      <c r="A19" s="496" t="s">
        <v>545</v>
      </c>
      <c r="B19" s="280" t="s">
        <v>1461</v>
      </c>
      <c r="C19" s="497"/>
      <c r="D19" s="500"/>
      <c r="E19" s="500"/>
    </row>
    <row r="20" spans="1:5">
      <c r="A20" s="1009" t="s">
        <v>1462</v>
      </c>
      <c r="B20" s="1009"/>
      <c r="C20" s="1009"/>
      <c r="D20" s="1009"/>
      <c r="E20" s="1009"/>
    </row>
    <row r="21" spans="1:5">
      <c r="A21" s="496">
        <v>18</v>
      </c>
      <c r="B21" s="15" t="s">
        <v>1463</v>
      </c>
      <c r="C21" s="501">
        <v>432874.98947014997</v>
      </c>
      <c r="D21" s="500"/>
      <c r="E21" s="500"/>
    </row>
    <row r="22" spans="1:5">
      <c r="A22" s="496">
        <v>19</v>
      </c>
      <c r="B22" s="15" t="s">
        <v>1464</v>
      </c>
      <c r="C22" s="502"/>
      <c r="D22" s="500"/>
      <c r="E22" s="500"/>
    </row>
    <row r="23" spans="1:5">
      <c r="A23" s="496">
        <v>20</v>
      </c>
      <c r="B23" s="15" t="s">
        <v>1465</v>
      </c>
      <c r="C23" s="502"/>
      <c r="D23" s="500"/>
      <c r="E23" s="500"/>
    </row>
    <row r="24" spans="1:5">
      <c r="A24" s="496">
        <v>22</v>
      </c>
      <c r="B24" s="15" t="s">
        <v>1466</v>
      </c>
      <c r="C24" s="501">
        <v>432874.98947014997</v>
      </c>
      <c r="D24" s="500"/>
      <c r="E24" s="500"/>
    </row>
    <row r="25" spans="1:5">
      <c r="A25" s="496" t="s">
        <v>554</v>
      </c>
      <c r="B25" s="280" t="s">
        <v>1467</v>
      </c>
      <c r="C25" s="502"/>
      <c r="D25" s="500"/>
      <c r="E25" s="500"/>
    </row>
    <row r="26" spans="1:5">
      <c r="A26" s="1009" t="s">
        <v>1468</v>
      </c>
      <c r="B26" s="1009"/>
      <c r="C26" s="1009"/>
      <c r="D26" s="1009"/>
      <c r="E26" s="499"/>
    </row>
    <row r="27" spans="1:5">
      <c r="A27" s="496">
        <v>23</v>
      </c>
      <c r="B27" s="15" t="s">
        <v>1469</v>
      </c>
      <c r="C27" s="501">
        <v>1029185</v>
      </c>
      <c r="D27" s="500"/>
      <c r="E27" s="500"/>
    </row>
    <row r="28" spans="1:5">
      <c r="A28" s="496">
        <v>24</v>
      </c>
      <c r="B28" s="15" t="s">
        <v>1470</v>
      </c>
      <c r="C28" s="501">
        <v>1791639</v>
      </c>
      <c r="D28" s="500"/>
      <c r="E28" s="500"/>
    </row>
    <row r="29" spans="1:5">
      <c r="A29" s="1009" t="s">
        <v>1471</v>
      </c>
      <c r="B29" s="1009"/>
      <c r="C29" s="1009"/>
      <c r="D29" s="1009"/>
      <c r="E29" s="499"/>
    </row>
    <row r="30" spans="1:5">
      <c r="A30" s="496">
        <v>25</v>
      </c>
      <c r="B30" s="15" t="s">
        <v>1472</v>
      </c>
      <c r="C30" s="503">
        <v>0.42059978475215826</v>
      </c>
      <c r="D30" s="500"/>
      <c r="E30" s="500"/>
    </row>
    <row r="31" spans="1:5">
      <c r="A31" s="496" t="s">
        <v>363</v>
      </c>
      <c r="B31" s="280" t="s">
        <v>1473</v>
      </c>
      <c r="C31" s="503">
        <v>0.22480117763084381</v>
      </c>
      <c r="D31" s="500"/>
      <c r="E31" s="500"/>
    </row>
    <row r="32" spans="1:5">
      <c r="A32" s="496">
        <v>26</v>
      </c>
      <c r="B32" s="15" t="s">
        <v>1474</v>
      </c>
      <c r="C32" s="503">
        <v>0.24160837616849709</v>
      </c>
      <c r="D32" s="500"/>
      <c r="E32" s="500"/>
    </row>
    <row r="33" spans="1:5">
      <c r="A33" s="496" t="s">
        <v>1475</v>
      </c>
      <c r="B33" s="280" t="s">
        <v>1473</v>
      </c>
      <c r="C33" s="503">
        <v>0.12913427314319459</v>
      </c>
      <c r="D33" s="500"/>
      <c r="E33" s="500"/>
    </row>
    <row r="34" spans="1:5">
      <c r="A34" s="496">
        <v>27</v>
      </c>
      <c r="B34" s="15" t="s">
        <v>1476</v>
      </c>
      <c r="C34" s="503">
        <v>2.802544246175373E-2</v>
      </c>
      <c r="D34" s="500"/>
      <c r="E34" s="500"/>
    </row>
    <row r="35" spans="1:5">
      <c r="A35" s="496">
        <v>28</v>
      </c>
      <c r="B35" s="15" t="s">
        <v>1477</v>
      </c>
      <c r="C35" s="503">
        <v>9.7000000000000003E-2</v>
      </c>
      <c r="D35" s="500"/>
      <c r="E35" s="500"/>
    </row>
    <row r="36" spans="1:5">
      <c r="A36" s="496">
        <v>29</v>
      </c>
      <c r="B36" s="280" t="s">
        <v>1478</v>
      </c>
      <c r="C36" s="503">
        <v>2.5000000000000001E-2</v>
      </c>
      <c r="D36" s="500"/>
      <c r="E36" s="500"/>
    </row>
    <row r="37" spans="1:5">
      <c r="A37" s="496">
        <v>30</v>
      </c>
      <c r="B37" s="280" t="s">
        <v>1479</v>
      </c>
      <c r="C37" s="503">
        <v>2.4020901097736833E-2</v>
      </c>
      <c r="D37" s="500"/>
      <c r="E37" s="500"/>
    </row>
    <row r="38" spans="1:5">
      <c r="A38" s="496">
        <v>31</v>
      </c>
      <c r="B38" s="280" t="s">
        <v>1480</v>
      </c>
      <c r="C38" s="503">
        <v>1.8358914000637123E-2</v>
      </c>
      <c r="D38" s="500"/>
      <c r="E38" s="500"/>
    </row>
    <row r="39" spans="1:5">
      <c r="A39" s="496" t="s">
        <v>1481</v>
      </c>
      <c r="B39" s="280" t="s">
        <v>1482</v>
      </c>
      <c r="C39" s="503">
        <v>0.03</v>
      </c>
      <c r="D39" s="500"/>
      <c r="E39" s="500"/>
    </row>
    <row r="40" spans="1:5">
      <c r="A40" s="1009" t="s">
        <v>1483</v>
      </c>
      <c r="B40" s="1009"/>
      <c r="C40" s="1009"/>
      <c r="D40" s="1009"/>
      <c r="E40" s="499"/>
    </row>
    <row r="41" spans="1:5">
      <c r="A41" s="496" t="s">
        <v>1484</v>
      </c>
      <c r="B41" s="496" t="s">
        <v>1485</v>
      </c>
      <c r="C41" s="497">
        <v>26948.437480609999</v>
      </c>
      <c r="D41" s="500"/>
      <c r="E41" s="500"/>
    </row>
  </sheetData>
  <mergeCells count="7">
    <mergeCell ref="A40:D40"/>
    <mergeCell ref="A4:B4"/>
    <mergeCell ref="A5:E5"/>
    <mergeCell ref="A10:E10"/>
    <mergeCell ref="A20:E20"/>
    <mergeCell ref="A26:D26"/>
    <mergeCell ref="A29:D29"/>
  </mergeCells>
  <conditionalFormatting sqref="C6:C9">
    <cfRule type="cellIs" dxfId="6" priority="3" stopIfTrue="1" operator="lessThan">
      <formula>0</formula>
    </cfRule>
  </conditionalFormatting>
  <conditionalFormatting sqref="C11:C19">
    <cfRule type="cellIs" dxfId="5" priority="2" stopIfTrue="1" operator="lessThan">
      <formula>0</formula>
    </cfRule>
  </conditionalFormatting>
  <conditionalFormatting sqref="C41">
    <cfRule type="cellIs" dxfId="4" priority="1" stopIfTrue="1" operator="lessThan">
      <formula>0</formula>
    </cfRule>
  </conditionalFormatting>
  <hyperlinks>
    <hyperlink ref="H4" location="Index!A1" display="Index" xr:uid="{B665AB2A-C072-4A87-BB8A-89F9D0BF619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EAA4-71C8-454B-922F-0FAA093485DE}">
  <dimension ref="A1:J11"/>
  <sheetViews>
    <sheetView workbookViewId="0"/>
  </sheetViews>
  <sheetFormatPr defaultColWidth="8.7265625" defaultRowHeight="14.5"/>
  <cols>
    <col min="1" max="1" width="8.7265625" style="22"/>
    <col min="2" max="2" width="57.453125" style="22" customWidth="1"/>
    <col min="3" max="7" width="13.54296875" style="22" customWidth="1"/>
    <col min="8" max="16384" width="8.7265625" style="22"/>
  </cols>
  <sheetData>
    <row r="1" spans="1:10">
      <c r="A1" s="494" t="s">
        <v>1486</v>
      </c>
    </row>
    <row r="3" spans="1:10">
      <c r="A3" s="4"/>
      <c r="B3" s="4"/>
      <c r="C3" s="495">
        <v>1</v>
      </c>
      <c r="D3" s="495">
        <v>2</v>
      </c>
      <c r="E3" s="495">
        <v>3</v>
      </c>
      <c r="F3" s="495">
        <v>4</v>
      </c>
      <c r="G3" s="495" t="s">
        <v>237</v>
      </c>
      <c r="J3" s="1011" t="s">
        <v>186</v>
      </c>
    </row>
    <row r="4" spans="1:10">
      <c r="A4" s="4"/>
      <c r="B4" s="388" t="s">
        <v>235</v>
      </c>
      <c r="C4" s="495" t="s">
        <v>1487</v>
      </c>
      <c r="D4" s="495"/>
      <c r="E4" s="495"/>
      <c r="F4" s="495" t="s">
        <v>1488</v>
      </c>
      <c r="G4" s="495" t="s">
        <v>1489</v>
      </c>
      <c r="J4" s="1011"/>
    </row>
    <row r="5" spans="1:10">
      <c r="A5" s="496">
        <v>1</v>
      </c>
      <c r="B5" s="15" t="s">
        <v>1490</v>
      </c>
      <c r="C5" s="14" t="s">
        <v>1491</v>
      </c>
      <c r="D5" s="14" t="s">
        <v>1492</v>
      </c>
      <c r="E5" s="14" t="s">
        <v>1493</v>
      </c>
      <c r="F5" s="14" t="s">
        <v>1494</v>
      </c>
      <c r="G5" s="505"/>
    </row>
    <row r="6" spans="1:10">
      <c r="A6" s="496">
        <v>5</v>
      </c>
      <c r="B6" s="15" t="s">
        <v>1495</v>
      </c>
      <c r="C6" s="497">
        <v>189199</v>
      </c>
      <c r="D6" s="497">
        <v>15635</v>
      </c>
      <c r="E6" s="497">
        <v>26528</v>
      </c>
      <c r="F6" s="497">
        <v>201512.98947015</v>
      </c>
      <c r="G6" s="497">
        <v>432874.98947014997</v>
      </c>
    </row>
    <row r="7" spans="1:10">
      <c r="A7" s="496">
        <v>6</v>
      </c>
      <c r="B7" s="280" t="s">
        <v>1496</v>
      </c>
      <c r="C7" s="497"/>
      <c r="D7" s="497"/>
      <c r="E7" s="497"/>
      <c r="F7" s="497">
        <v>38929.989470150002</v>
      </c>
      <c r="G7" s="497">
        <v>38929.989470150002</v>
      </c>
    </row>
    <row r="8" spans="1:10">
      <c r="A8" s="496">
        <v>7</v>
      </c>
      <c r="B8" s="280" t="s">
        <v>1497</v>
      </c>
      <c r="C8" s="497"/>
      <c r="D8" s="497"/>
      <c r="E8" s="497"/>
      <c r="F8" s="497">
        <v>118748</v>
      </c>
      <c r="G8" s="497">
        <v>118748</v>
      </c>
    </row>
    <row r="9" spans="1:10">
      <c r="A9" s="496">
        <v>8</v>
      </c>
      <c r="B9" s="280" t="s">
        <v>1498</v>
      </c>
      <c r="C9" s="497"/>
      <c r="D9" s="497"/>
      <c r="E9" s="497">
        <v>26528</v>
      </c>
      <c r="F9" s="497">
        <v>43835</v>
      </c>
      <c r="G9" s="497">
        <v>70363</v>
      </c>
    </row>
    <row r="10" spans="1:10">
      <c r="A10" s="496">
        <v>9</v>
      </c>
      <c r="B10" s="280" t="s">
        <v>1499</v>
      </c>
      <c r="C10" s="497"/>
      <c r="D10" s="497"/>
      <c r="E10" s="497"/>
      <c r="F10" s="497"/>
      <c r="G10" s="497"/>
    </row>
    <row r="11" spans="1:10">
      <c r="A11" s="496">
        <v>10</v>
      </c>
      <c r="B11" s="280" t="s">
        <v>1500</v>
      </c>
      <c r="C11" s="497">
        <v>189199</v>
      </c>
      <c r="D11" s="497">
        <v>15635</v>
      </c>
      <c r="E11" s="497"/>
      <c r="F11" s="497"/>
      <c r="G11" s="497">
        <v>204834</v>
      </c>
    </row>
  </sheetData>
  <mergeCells count="1">
    <mergeCell ref="J3:J4"/>
  </mergeCells>
  <conditionalFormatting sqref="C6:G11">
    <cfRule type="cellIs" dxfId="3" priority="1" stopIfTrue="1" operator="lessThan">
      <formula>0</formula>
    </cfRule>
  </conditionalFormatting>
  <hyperlinks>
    <hyperlink ref="J3:J4" location="Index!A1" display="Index" xr:uid="{AB818A15-821D-465F-BE74-FBB41851E26F}"/>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111C-E525-4EA4-BB46-F7F72A419015}">
  <dimension ref="A1:R9"/>
  <sheetViews>
    <sheetView workbookViewId="0"/>
  </sheetViews>
  <sheetFormatPr defaultColWidth="8.7265625" defaultRowHeight="14.5"/>
  <cols>
    <col min="1" max="1" width="8.7265625" style="22"/>
    <col min="2" max="2" width="62.453125" style="22" customWidth="1"/>
    <col min="3" max="3" width="3.54296875" style="22" customWidth="1"/>
    <col min="4" max="4" width="36" style="22" customWidth="1"/>
    <col min="5" max="16384" width="8.7265625" style="22"/>
  </cols>
  <sheetData>
    <row r="1" spans="1:18">
      <c r="A1" s="10" t="s">
        <v>703</v>
      </c>
    </row>
    <row r="2" spans="1:18">
      <c r="A2" s="1012" t="s">
        <v>704</v>
      </c>
      <c r="B2" s="1012"/>
      <c r="C2" s="1012"/>
      <c r="D2" s="1012"/>
      <c r="E2" s="1012"/>
      <c r="F2" s="1012"/>
      <c r="G2" s="1012"/>
      <c r="H2" s="1012"/>
      <c r="I2" s="1012"/>
      <c r="J2" s="1012"/>
      <c r="K2" s="1012"/>
      <c r="L2" s="1012"/>
      <c r="M2" s="1012"/>
      <c r="N2" s="1012"/>
      <c r="O2" s="1012"/>
      <c r="P2" s="1012"/>
      <c r="Q2" s="1012"/>
      <c r="R2" s="1012"/>
    </row>
    <row r="3" spans="1:18">
      <c r="A3" s="4"/>
      <c r="B3" s="4"/>
      <c r="C3" s="4"/>
      <c r="D3" s="4"/>
      <c r="E3" s="4"/>
      <c r="F3" s="4"/>
      <c r="G3" s="4"/>
      <c r="H3" s="4"/>
      <c r="I3" s="4"/>
      <c r="J3" s="4"/>
      <c r="K3" s="4"/>
      <c r="L3" s="4"/>
      <c r="M3" s="4"/>
      <c r="N3" s="4"/>
      <c r="O3" s="4"/>
      <c r="P3" s="4"/>
      <c r="Q3" s="4"/>
      <c r="R3" s="4"/>
    </row>
    <row r="4" spans="1:18" ht="23.25" customHeight="1">
      <c r="A4" s="56" t="s">
        <v>162</v>
      </c>
      <c r="B4" s="105" t="s">
        <v>705</v>
      </c>
      <c r="C4" s="105"/>
      <c r="D4" s="105" t="s">
        <v>184</v>
      </c>
      <c r="E4" s="4"/>
      <c r="F4" s="4"/>
      <c r="G4" s="21" t="s">
        <v>186</v>
      </c>
      <c r="H4" s="4"/>
      <c r="I4" s="4"/>
      <c r="J4" s="4"/>
      <c r="K4" s="4"/>
      <c r="L4" s="4"/>
      <c r="M4" s="4"/>
      <c r="N4" s="4"/>
      <c r="O4" s="4"/>
      <c r="P4" s="4"/>
      <c r="Q4" s="4"/>
      <c r="R4" s="4"/>
    </row>
    <row r="5" spans="1:18" ht="45.75" customHeight="1">
      <c r="A5" s="36" t="s">
        <v>164</v>
      </c>
      <c r="B5" s="164" t="s">
        <v>706</v>
      </c>
      <c r="C5" s="37"/>
      <c r="D5" s="37" t="s">
        <v>2008</v>
      </c>
      <c r="E5" s="15"/>
      <c r="F5" s="15"/>
      <c r="G5"/>
      <c r="H5" s="15"/>
      <c r="I5" s="15"/>
      <c r="J5" s="15"/>
      <c r="K5" s="15"/>
      <c r="L5" s="15"/>
      <c r="M5" s="15"/>
      <c r="N5" s="15"/>
      <c r="O5" s="15"/>
      <c r="P5" s="15"/>
      <c r="Q5" s="15"/>
      <c r="R5" s="15"/>
    </row>
    <row r="6" spans="1:18" ht="48.75" customHeight="1">
      <c r="A6" s="158" t="s">
        <v>190</v>
      </c>
      <c r="B6" s="165" t="s">
        <v>707</v>
      </c>
      <c r="C6" s="19"/>
      <c r="D6" s="19" t="s">
        <v>2081</v>
      </c>
      <c r="E6" s="15"/>
      <c r="F6" s="15"/>
      <c r="G6" s="15"/>
      <c r="H6" s="15"/>
      <c r="I6" s="15"/>
      <c r="J6" s="15"/>
      <c r="K6" s="15"/>
      <c r="L6" s="15"/>
      <c r="M6" s="15"/>
      <c r="N6" s="15"/>
      <c r="O6" s="15"/>
      <c r="P6" s="15"/>
      <c r="Q6" s="15"/>
      <c r="R6" s="15"/>
    </row>
    <row r="7" spans="1:18" ht="39.75" customHeight="1">
      <c r="A7" s="166" t="s">
        <v>193</v>
      </c>
      <c r="B7" s="165" t="s">
        <v>708</v>
      </c>
      <c r="C7" s="19"/>
      <c r="D7" s="19" t="s">
        <v>2082</v>
      </c>
      <c r="E7" s="15"/>
      <c r="F7" s="15"/>
      <c r="G7" s="15"/>
      <c r="H7" s="15"/>
      <c r="I7" s="15"/>
      <c r="J7" s="15"/>
      <c r="K7" s="15"/>
      <c r="L7" s="15"/>
      <c r="M7" s="15"/>
      <c r="N7" s="15"/>
      <c r="O7" s="15"/>
      <c r="P7" s="15"/>
      <c r="Q7" s="15"/>
      <c r="R7" s="15"/>
    </row>
    <row r="8" spans="1:18" ht="49.5" customHeight="1">
      <c r="A8" s="166" t="s">
        <v>173</v>
      </c>
      <c r="B8" s="165" t="s">
        <v>709</v>
      </c>
      <c r="C8" s="19"/>
      <c r="D8" s="19" t="s">
        <v>2009</v>
      </c>
      <c r="E8" s="15"/>
      <c r="F8" s="15"/>
      <c r="G8" s="15"/>
      <c r="H8" s="15"/>
      <c r="I8" s="15"/>
      <c r="J8" s="15"/>
      <c r="K8" s="15"/>
      <c r="L8" s="15"/>
      <c r="M8" s="15"/>
      <c r="N8" s="15"/>
      <c r="O8" s="15"/>
      <c r="P8" s="15"/>
      <c r="Q8" s="15"/>
      <c r="R8" s="15"/>
    </row>
    <row r="9" spans="1:18">
      <c r="A9" s="167"/>
      <c r="B9" s="15"/>
      <c r="C9" s="15"/>
      <c r="D9" s="15"/>
      <c r="E9" s="15"/>
      <c r="F9" s="15"/>
      <c r="G9" s="15"/>
      <c r="H9" s="15"/>
      <c r="I9" s="15"/>
      <c r="J9" s="15"/>
      <c r="K9" s="15"/>
      <c r="L9" s="15"/>
      <c r="M9" s="15"/>
      <c r="N9" s="15"/>
      <c r="O9" s="15"/>
      <c r="P9" s="15"/>
      <c r="Q9" s="15"/>
      <c r="R9" s="15"/>
    </row>
  </sheetData>
  <mergeCells count="1">
    <mergeCell ref="A2:R2"/>
  </mergeCells>
  <hyperlinks>
    <hyperlink ref="G4" location="Index!A1" display="Index" xr:uid="{557DFBAA-CF98-4DF1-8179-08F54349DF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A59CC-2F98-4D78-A65C-D2C4B62A1CD0}">
  <dimension ref="A1:R9"/>
  <sheetViews>
    <sheetView workbookViewId="0"/>
  </sheetViews>
  <sheetFormatPr defaultColWidth="8.7265625" defaultRowHeight="14.5"/>
  <cols>
    <col min="1" max="1" width="8.7265625" style="22"/>
    <col min="2" max="2" width="62.453125" style="22" customWidth="1"/>
    <col min="3" max="3" width="3.54296875" style="22" customWidth="1"/>
    <col min="4" max="4" width="36" style="22" customWidth="1"/>
    <col min="5" max="16384" width="8.7265625" style="22"/>
  </cols>
  <sheetData>
    <row r="1" spans="1:18">
      <c r="A1" s="10" t="s">
        <v>710</v>
      </c>
    </row>
    <row r="2" spans="1:18">
      <c r="A2" s="1012"/>
      <c r="B2" s="1012"/>
      <c r="C2" s="1012"/>
      <c r="D2" s="1012"/>
      <c r="E2" s="1012"/>
      <c r="F2" s="1012"/>
      <c r="G2" s="1012"/>
      <c r="H2" s="1012"/>
      <c r="I2" s="1012"/>
      <c r="J2" s="1012"/>
      <c r="K2" s="1012"/>
      <c r="L2" s="1012"/>
      <c r="M2" s="1012"/>
      <c r="N2" s="1012"/>
      <c r="O2" s="1012"/>
      <c r="P2" s="1012"/>
      <c r="Q2" s="1012"/>
      <c r="R2" s="1012"/>
    </row>
    <row r="3" spans="1:18">
      <c r="A3" s="4"/>
      <c r="B3" s="4"/>
      <c r="C3" s="4"/>
      <c r="D3" s="4"/>
      <c r="E3" s="4"/>
      <c r="F3" s="4"/>
      <c r="G3" s="4"/>
      <c r="H3" s="4"/>
      <c r="I3" s="4"/>
      <c r="J3" s="4"/>
      <c r="K3" s="4"/>
      <c r="L3" s="4"/>
      <c r="M3" s="4"/>
      <c r="N3" s="4"/>
      <c r="O3" s="4"/>
      <c r="P3" s="4"/>
      <c r="Q3" s="4"/>
      <c r="R3" s="4"/>
    </row>
    <row r="4" spans="1:18" ht="23.25" customHeight="1">
      <c r="A4" s="56" t="s">
        <v>162</v>
      </c>
      <c r="B4" s="105" t="s">
        <v>705</v>
      </c>
      <c r="C4" s="105"/>
      <c r="D4" s="105" t="s">
        <v>184</v>
      </c>
      <c r="E4" s="4"/>
      <c r="F4" s="4"/>
      <c r="G4" s="21" t="s">
        <v>186</v>
      </c>
      <c r="H4" s="4"/>
      <c r="I4" s="4"/>
      <c r="J4" s="4"/>
      <c r="K4" s="4"/>
      <c r="L4" s="4"/>
      <c r="M4" s="4"/>
      <c r="N4" s="4"/>
      <c r="O4" s="4"/>
      <c r="P4" s="4"/>
      <c r="Q4" s="4"/>
      <c r="R4" s="4"/>
    </row>
    <row r="5" spans="1:18" ht="58.5" customHeight="1">
      <c r="A5" s="36" t="s">
        <v>164</v>
      </c>
      <c r="B5" s="168" t="s">
        <v>711</v>
      </c>
      <c r="C5" s="37"/>
      <c r="D5" s="37" t="s">
        <v>1998</v>
      </c>
      <c r="E5" s="15"/>
      <c r="F5" s="15"/>
      <c r="G5"/>
      <c r="H5" s="15"/>
      <c r="I5" s="15"/>
      <c r="J5" s="15"/>
      <c r="K5" s="15"/>
      <c r="L5" s="15"/>
      <c r="M5" s="15"/>
      <c r="N5" s="15"/>
      <c r="O5" s="15"/>
      <c r="P5" s="15"/>
      <c r="Q5" s="15"/>
      <c r="R5" s="15"/>
    </row>
    <row r="6" spans="1:18" ht="23">
      <c r="A6" s="158" t="s">
        <v>190</v>
      </c>
      <c r="B6" s="169" t="s">
        <v>712</v>
      </c>
      <c r="C6" s="19"/>
      <c r="D6" s="19" t="s">
        <v>291</v>
      </c>
      <c r="E6" s="15"/>
      <c r="F6" s="15"/>
      <c r="G6" s="15"/>
      <c r="H6" s="15"/>
      <c r="I6" s="15"/>
      <c r="J6" s="15"/>
      <c r="K6" s="15"/>
      <c r="L6" s="15"/>
      <c r="M6" s="15"/>
      <c r="N6" s="15"/>
      <c r="O6" s="15"/>
      <c r="P6" s="15"/>
      <c r="Q6" s="15"/>
      <c r="R6" s="15"/>
    </row>
    <row r="7" spans="1:18" ht="23">
      <c r="A7" s="166" t="s">
        <v>193</v>
      </c>
      <c r="B7" s="169" t="s">
        <v>713</v>
      </c>
      <c r="C7" s="19"/>
      <c r="D7" s="19" t="s">
        <v>1999</v>
      </c>
      <c r="E7" s="15"/>
      <c r="F7" s="15"/>
      <c r="G7" s="15"/>
      <c r="H7" s="15"/>
      <c r="I7" s="15"/>
      <c r="J7" s="15"/>
      <c r="K7" s="15"/>
      <c r="L7" s="15"/>
      <c r="M7" s="15"/>
      <c r="N7" s="15"/>
      <c r="O7" s="15"/>
      <c r="P7" s="15"/>
      <c r="Q7" s="15"/>
      <c r="R7" s="15"/>
    </row>
    <row r="8" spans="1:18" ht="58.5" customHeight="1">
      <c r="A8" s="166" t="s">
        <v>173</v>
      </c>
      <c r="B8" s="169" t="s">
        <v>714</v>
      </c>
      <c r="C8" s="19"/>
      <c r="D8" s="19" t="s">
        <v>291</v>
      </c>
      <c r="E8" s="15"/>
      <c r="F8" s="15"/>
      <c r="G8" s="15"/>
      <c r="H8" s="15"/>
      <c r="I8" s="15"/>
      <c r="J8" s="15"/>
      <c r="K8" s="15"/>
      <c r="L8" s="15"/>
      <c r="M8" s="15"/>
      <c r="N8" s="15"/>
      <c r="O8" s="15"/>
      <c r="P8" s="15"/>
      <c r="Q8" s="15"/>
      <c r="R8" s="15"/>
    </row>
    <row r="9" spans="1:18">
      <c r="A9" s="167"/>
      <c r="B9" s="15"/>
      <c r="C9" s="15"/>
      <c r="D9" s="15"/>
      <c r="E9" s="15"/>
      <c r="F9" s="15"/>
      <c r="G9" s="15"/>
      <c r="H9" s="15"/>
      <c r="I9" s="15"/>
      <c r="J9" s="15"/>
      <c r="K9" s="15"/>
      <c r="L9" s="15"/>
      <c r="M9" s="15"/>
      <c r="N9" s="15"/>
      <c r="O9" s="15"/>
      <c r="P9" s="15"/>
      <c r="Q9" s="15"/>
      <c r="R9" s="15"/>
    </row>
  </sheetData>
  <mergeCells count="1">
    <mergeCell ref="A2:R2"/>
  </mergeCells>
  <hyperlinks>
    <hyperlink ref="G4" location="Index!A1" display="Index" xr:uid="{0A15B21A-5E4F-4390-9700-1BA3F1F718D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9F7B-168A-462D-A5CD-9504772851E2}">
  <dimension ref="A1:L32"/>
  <sheetViews>
    <sheetView workbookViewId="0"/>
  </sheetViews>
  <sheetFormatPr defaultColWidth="8.7265625" defaultRowHeight="14.5"/>
  <cols>
    <col min="1" max="1" width="8.7265625" style="22"/>
    <col min="2" max="2" width="67.1796875" style="22" customWidth="1"/>
    <col min="3" max="4" width="11.54296875" style="22" customWidth="1"/>
    <col min="5" max="5" width="0.81640625" style="22" customWidth="1"/>
    <col min="6" max="7" width="11.54296875" style="22" customWidth="1"/>
    <col min="8" max="8" width="1.54296875" style="22" customWidth="1"/>
    <col min="9" max="10" width="11.54296875" style="22" customWidth="1"/>
    <col min="11" max="16384" width="8.7265625" style="22"/>
  </cols>
  <sheetData>
    <row r="1" spans="1:12">
      <c r="A1" s="2" t="s">
        <v>715</v>
      </c>
    </row>
    <row r="2" spans="1:12">
      <c r="A2" s="2"/>
    </row>
    <row r="3" spans="1:12">
      <c r="C3" s="30" t="s">
        <v>201</v>
      </c>
      <c r="D3" s="30" t="s">
        <v>202</v>
      </c>
      <c r="E3" s="30"/>
      <c r="F3" s="30" t="s">
        <v>203</v>
      </c>
      <c r="G3" s="30" t="s">
        <v>204</v>
      </c>
      <c r="H3" s="30"/>
      <c r="I3" s="30" t="s">
        <v>205</v>
      </c>
      <c r="J3" s="30" t="s">
        <v>206</v>
      </c>
    </row>
    <row r="4" spans="1:12" ht="26.25" customHeight="1">
      <c r="A4" s="1013" t="s">
        <v>235</v>
      </c>
      <c r="B4" s="1013"/>
      <c r="C4" s="982" t="s">
        <v>717</v>
      </c>
      <c r="D4" s="982"/>
      <c r="E4" s="56"/>
      <c r="F4" s="982" t="s">
        <v>718</v>
      </c>
      <c r="G4" s="982"/>
      <c r="H4" s="56"/>
      <c r="I4" s="982" t="s">
        <v>719</v>
      </c>
      <c r="J4" s="982"/>
      <c r="L4" s="21" t="s">
        <v>186</v>
      </c>
    </row>
    <row r="5" spans="1:12" ht="34.5">
      <c r="A5" s="56"/>
      <c r="B5" s="98"/>
      <c r="C5" s="58" t="s">
        <v>720</v>
      </c>
      <c r="D5" s="58" t="s">
        <v>721</v>
      </c>
      <c r="E5" s="56"/>
      <c r="F5" s="58" t="s">
        <v>720</v>
      </c>
      <c r="G5" s="58" t="s">
        <v>721</v>
      </c>
      <c r="H5" s="56"/>
      <c r="I5" s="58" t="s">
        <v>722</v>
      </c>
      <c r="J5" s="58" t="s">
        <v>723</v>
      </c>
    </row>
    <row r="6" spans="1:12">
      <c r="A6" s="121"/>
      <c r="B6" s="31" t="s">
        <v>716</v>
      </c>
    </row>
    <row r="7" spans="1:12">
      <c r="A7" s="47">
        <v>1</v>
      </c>
      <c r="B7" s="159" t="s">
        <v>724</v>
      </c>
      <c r="C7" s="810">
        <v>287066.07095023856</v>
      </c>
      <c r="D7" s="810">
        <v>151.83316996000002</v>
      </c>
      <c r="E7" s="161"/>
      <c r="F7" s="810">
        <v>287136.16423418763</v>
      </c>
      <c r="G7" s="810">
        <v>19.8206717875</v>
      </c>
      <c r="H7" s="810"/>
      <c r="I7" s="810">
        <v>0</v>
      </c>
      <c r="J7" s="812">
        <v>0</v>
      </c>
    </row>
    <row r="8" spans="1:12">
      <c r="A8" s="47">
        <v>2</v>
      </c>
      <c r="B8" s="136" t="s">
        <v>725</v>
      </c>
      <c r="C8" s="810">
        <v>7144.1020912054573</v>
      </c>
      <c r="D8" s="810">
        <v>5399.6557162749996</v>
      </c>
      <c r="E8" s="161"/>
      <c r="F8" s="810">
        <v>7529.6620332054581</v>
      </c>
      <c r="G8" s="810">
        <v>2139.6717916256998</v>
      </c>
      <c r="H8" s="810"/>
      <c r="I8" s="810">
        <v>1932.5830468082302</v>
      </c>
      <c r="J8" s="812">
        <v>0.19986723820055682</v>
      </c>
    </row>
    <row r="9" spans="1:12">
      <c r="A9" s="47" t="s">
        <v>726</v>
      </c>
      <c r="B9" s="136" t="s">
        <v>727</v>
      </c>
      <c r="C9" s="810">
        <v>7144.1020912054573</v>
      </c>
      <c r="D9" s="810">
        <v>5399.6557162749996</v>
      </c>
      <c r="E9" s="161"/>
      <c r="F9" s="810">
        <v>7529.6620332054581</v>
      </c>
      <c r="G9" s="810">
        <v>2139.6717916256998</v>
      </c>
      <c r="H9" s="810"/>
      <c r="I9" s="810">
        <v>1932.5830468082302</v>
      </c>
      <c r="J9" s="812">
        <v>0.19986723820055682</v>
      </c>
    </row>
    <row r="10" spans="1:12">
      <c r="A10" s="47" t="s">
        <v>728</v>
      </c>
      <c r="B10" s="136" t="s">
        <v>729</v>
      </c>
      <c r="C10" s="810">
        <v>0</v>
      </c>
      <c r="D10" s="810">
        <v>0</v>
      </c>
      <c r="E10" s="161"/>
      <c r="F10" s="810">
        <v>0</v>
      </c>
      <c r="G10" s="810">
        <v>0</v>
      </c>
      <c r="H10" s="810"/>
      <c r="I10" s="810">
        <v>0</v>
      </c>
      <c r="J10" s="812"/>
    </row>
    <row r="11" spans="1:12">
      <c r="A11" s="47">
        <v>3</v>
      </c>
      <c r="B11" s="136" t="s">
        <v>730</v>
      </c>
      <c r="C11" s="810">
        <v>0</v>
      </c>
      <c r="D11" s="810">
        <v>0</v>
      </c>
      <c r="E11" s="161"/>
      <c r="F11" s="810">
        <v>9107.3454583101666</v>
      </c>
      <c r="G11" s="810">
        <v>2552.0472879310687</v>
      </c>
      <c r="H11" s="810"/>
      <c r="I11" s="810">
        <v>0</v>
      </c>
      <c r="J11" s="812">
        <v>0</v>
      </c>
    </row>
    <row r="12" spans="1:12">
      <c r="A12" s="47" t="s">
        <v>731</v>
      </c>
      <c r="B12" s="136" t="s">
        <v>732</v>
      </c>
      <c r="C12" s="810">
        <v>0</v>
      </c>
      <c r="D12" s="810">
        <v>0</v>
      </c>
      <c r="E12" s="161"/>
      <c r="F12" s="810">
        <v>0</v>
      </c>
      <c r="G12" s="810">
        <v>0</v>
      </c>
      <c r="H12" s="810"/>
      <c r="I12" s="810">
        <v>0</v>
      </c>
      <c r="J12" s="812"/>
    </row>
    <row r="13" spans="1:12">
      <c r="A13" s="47">
        <v>4</v>
      </c>
      <c r="B13" s="136" t="s">
        <v>623</v>
      </c>
      <c r="C13" s="810">
        <v>18017.162972563961</v>
      </c>
      <c r="D13" s="810">
        <v>225.81857168299999</v>
      </c>
      <c r="E13" s="161"/>
      <c r="F13" s="810">
        <v>18017.162972563961</v>
      </c>
      <c r="G13" s="810">
        <v>94.583656991067528</v>
      </c>
      <c r="H13" s="810"/>
      <c r="I13" s="810">
        <v>3855.7242408912971</v>
      </c>
      <c r="J13" s="812">
        <v>0.21288527935784318</v>
      </c>
    </row>
    <row r="14" spans="1:12">
      <c r="A14" s="47">
        <v>5</v>
      </c>
      <c r="B14" s="136" t="s">
        <v>617</v>
      </c>
      <c r="C14" s="810">
        <v>776.64579900000001</v>
      </c>
      <c r="D14" s="810">
        <v>0</v>
      </c>
      <c r="E14" s="161"/>
      <c r="F14" s="810">
        <v>776.64579900000001</v>
      </c>
      <c r="G14" s="810">
        <v>0</v>
      </c>
      <c r="H14" s="810"/>
      <c r="I14" s="810">
        <v>194.16144975</v>
      </c>
      <c r="J14" s="812">
        <v>0.25</v>
      </c>
    </row>
    <row r="15" spans="1:12">
      <c r="A15" s="47">
        <v>6</v>
      </c>
      <c r="B15" s="136" t="s">
        <v>629</v>
      </c>
      <c r="C15" s="810">
        <v>290594.87974257488</v>
      </c>
      <c r="D15" s="810">
        <v>74218.725017789751</v>
      </c>
      <c r="E15" s="161"/>
      <c r="F15" s="810">
        <v>279817.37783457234</v>
      </c>
      <c r="G15" s="810">
        <v>24958.51471545568</v>
      </c>
      <c r="H15" s="810"/>
      <c r="I15" s="810">
        <v>291655.03091131098</v>
      </c>
      <c r="J15" s="812">
        <v>0.95694914867138547</v>
      </c>
    </row>
    <row r="16" spans="1:12">
      <c r="A16" s="47">
        <v>6.1</v>
      </c>
      <c r="B16" s="136" t="s">
        <v>733</v>
      </c>
      <c r="C16" s="810">
        <v>0</v>
      </c>
      <c r="D16" s="810">
        <v>0</v>
      </c>
      <c r="E16" s="161"/>
      <c r="F16" s="810">
        <v>0</v>
      </c>
      <c r="G16" s="810">
        <v>0</v>
      </c>
      <c r="H16" s="810"/>
      <c r="I16" s="810">
        <v>0</v>
      </c>
      <c r="J16" s="812"/>
    </row>
    <row r="17" spans="1:10">
      <c r="A17" s="47">
        <v>7</v>
      </c>
      <c r="B17" s="159" t="s">
        <v>734</v>
      </c>
      <c r="C17" s="810">
        <v>18876.705651587978</v>
      </c>
      <c r="D17" s="810">
        <v>0</v>
      </c>
      <c r="E17" s="161"/>
      <c r="F17" s="810">
        <v>18876.705651587978</v>
      </c>
      <c r="G17" s="810">
        <v>0</v>
      </c>
      <c r="H17" s="810"/>
      <c r="I17" s="810">
        <v>38974.813176587981</v>
      </c>
      <c r="J17" s="812">
        <v>2.0647041859928179</v>
      </c>
    </row>
    <row r="18" spans="1:10">
      <c r="A18" s="47" t="s">
        <v>735</v>
      </c>
      <c r="B18" s="159" t="s">
        <v>736</v>
      </c>
      <c r="C18" s="810">
        <v>0</v>
      </c>
      <c r="D18" s="810">
        <v>0</v>
      </c>
      <c r="E18" s="161"/>
      <c r="F18" s="810">
        <v>0</v>
      </c>
      <c r="G18" s="810">
        <v>0</v>
      </c>
      <c r="H18" s="810"/>
      <c r="I18" s="810">
        <v>0</v>
      </c>
      <c r="J18" s="812"/>
    </row>
    <row r="19" spans="1:10">
      <c r="A19" s="47" t="s">
        <v>737</v>
      </c>
      <c r="B19" s="159" t="s">
        <v>738</v>
      </c>
      <c r="C19" s="810">
        <v>18876.705651587978</v>
      </c>
      <c r="D19" s="810">
        <v>0</v>
      </c>
      <c r="E19" s="161"/>
      <c r="F19" s="810">
        <v>18876.705651587978</v>
      </c>
      <c r="G19" s="810">
        <v>0</v>
      </c>
      <c r="H19" s="810"/>
      <c r="I19" s="810">
        <v>38974.813176587981</v>
      </c>
      <c r="J19" s="812">
        <v>2.0647041859928179</v>
      </c>
    </row>
    <row r="20" spans="1:10">
      <c r="A20" s="47">
        <v>8</v>
      </c>
      <c r="B20" s="136" t="s">
        <v>739</v>
      </c>
      <c r="C20" s="810">
        <v>89608.763347812899</v>
      </c>
      <c r="D20" s="810">
        <v>61357.624137492327</v>
      </c>
      <c r="E20" s="161"/>
      <c r="F20" s="810">
        <v>88723.198204471308</v>
      </c>
      <c r="G20" s="810">
        <v>18289.270128186741</v>
      </c>
      <c r="H20" s="810"/>
      <c r="I20" s="810">
        <v>69971.227307101464</v>
      </c>
      <c r="J20" s="812">
        <v>0.65386051174513138</v>
      </c>
    </row>
    <row r="21" spans="1:10">
      <c r="A21" s="47">
        <v>9</v>
      </c>
      <c r="B21" s="136" t="s">
        <v>740</v>
      </c>
      <c r="C21" s="810">
        <v>889199.90042219497</v>
      </c>
      <c r="D21" s="810">
        <v>57581.284266449431</v>
      </c>
      <c r="E21" s="161"/>
      <c r="F21" s="810">
        <v>888985.03881489718</v>
      </c>
      <c r="G21" s="810">
        <v>21874.506500158186</v>
      </c>
      <c r="H21" s="810"/>
      <c r="I21" s="810">
        <v>444405.386722553</v>
      </c>
      <c r="J21" s="812">
        <v>0.48789672239624882</v>
      </c>
    </row>
    <row r="22" spans="1:10">
      <c r="A22" s="47">
        <v>9.1</v>
      </c>
      <c r="B22" s="136" t="s">
        <v>741</v>
      </c>
      <c r="C22" s="810">
        <v>643338.2490170676</v>
      </c>
      <c r="D22" s="810">
        <v>5916.612322994828</v>
      </c>
      <c r="E22" s="161"/>
      <c r="F22" s="810">
        <v>643338.24901706888</v>
      </c>
      <c r="G22" s="810">
        <v>2168.7018509742907</v>
      </c>
      <c r="H22" s="810"/>
      <c r="I22" s="810">
        <v>193140.33591007817</v>
      </c>
      <c r="J22" s="812">
        <v>0.29920721326138072</v>
      </c>
    </row>
    <row r="23" spans="1:10">
      <c r="A23" s="47">
        <v>9.1999999999999993</v>
      </c>
      <c r="B23" s="136" t="s">
        <v>742</v>
      </c>
      <c r="C23" s="810">
        <v>52523.657610834547</v>
      </c>
      <c r="D23" s="810">
        <v>3651.7298562554888</v>
      </c>
      <c r="E23" s="161"/>
      <c r="F23" s="810">
        <v>52476.153216633626</v>
      </c>
      <c r="G23" s="810">
        <v>1191.3604788567166</v>
      </c>
      <c r="H23" s="810"/>
      <c r="I23" s="810">
        <v>32000.539980386791</v>
      </c>
      <c r="J23" s="812">
        <v>0.59627394259324118</v>
      </c>
    </row>
    <row r="24" spans="1:10">
      <c r="A24" s="47">
        <v>9.3000000000000007</v>
      </c>
      <c r="B24" s="136" t="s">
        <v>743</v>
      </c>
      <c r="C24" s="810">
        <v>51267.244112394896</v>
      </c>
      <c r="D24" s="810">
        <v>2675.5485198506626</v>
      </c>
      <c r="E24" s="161"/>
      <c r="F24" s="810">
        <v>51267.244112394954</v>
      </c>
      <c r="G24" s="810">
        <v>959.43750421732159</v>
      </c>
      <c r="H24" s="810"/>
      <c r="I24" s="810">
        <v>29454.796466357999</v>
      </c>
      <c r="J24" s="812">
        <v>0.56397985770148973</v>
      </c>
    </row>
    <row r="25" spans="1:10">
      <c r="A25" s="47">
        <v>9.4</v>
      </c>
      <c r="B25" s="136" t="s">
        <v>744</v>
      </c>
      <c r="C25" s="810">
        <v>53439.164845175153</v>
      </c>
      <c r="D25" s="810">
        <v>3690.9979696418191</v>
      </c>
      <c r="E25" s="161"/>
      <c r="F25" s="810">
        <v>53439.164845175139</v>
      </c>
      <c r="G25" s="810">
        <v>1373.964087068957</v>
      </c>
      <c r="H25" s="810"/>
      <c r="I25" s="810">
        <v>35443.918413987398</v>
      </c>
      <c r="J25" s="812">
        <v>0.64663191290905009</v>
      </c>
    </row>
    <row r="26" spans="1:10">
      <c r="A26" s="47">
        <v>9.5</v>
      </c>
      <c r="B26" s="136" t="s">
        <v>745</v>
      </c>
      <c r="C26" s="810">
        <v>88631.584836722817</v>
      </c>
      <c r="D26" s="810">
        <v>41646.395597706629</v>
      </c>
      <c r="E26" s="161"/>
      <c r="F26" s="810">
        <v>88464.227623624582</v>
      </c>
      <c r="G26" s="810">
        <v>16181.042579040899</v>
      </c>
      <c r="H26" s="810"/>
      <c r="I26" s="810">
        <v>154365.79595174262</v>
      </c>
      <c r="J26" s="812">
        <v>1.4751339993941808</v>
      </c>
    </row>
    <row r="27" spans="1:10">
      <c r="A27" s="47">
        <v>10</v>
      </c>
      <c r="B27" s="136" t="s">
        <v>631</v>
      </c>
      <c r="C27" s="810">
        <v>26099.967458958854</v>
      </c>
      <c r="D27" s="810">
        <v>1025.1859717783218</v>
      </c>
      <c r="E27" s="161"/>
      <c r="F27" s="810">
        <v>25102.801393590678</v>
      </c>
      <c r="G27" s="810">
        <v>404.3843354482031</v>
      </c>
      <c r="H27" s="810"/>
      <c r="I27" s="810">
        <v>31231.737949508326</v>
      </c>
      <c r="J27" s="812">
        <v>1.2244290013520496</v>
      </c>
    </row>
    <row r="28" spans="1:10">
      <c r="A28" s="47" t="s">
        <v>285</v>
      </c>
      <c r="B28" s="136" t="s">
        <v>746</v>
      </c>
      <c r="C28" s="810">
        <v>0</v>
      </c>
      <c r="D28" s="810">
        <v>0</v>
      </c>
      <c r="E28" s="161"/>
      <c r="F28" s="810">
        <v>0</v>
      </c>
      <c r="G28" s="810">
        <v>0</v>
      </c>
      <c r="H28" s="810"/>
      <c r="I28" s="810">
        <v>0</v>
      </c>
      <c r="J28" s="812"/>
    </row>
    <row r="29" spans="1:10">
      <c r="A29" s="47" t="s">
        <v>287</v>
      </c>
      <c r="B29" s="136" t="s">
        <v>747</v>
      </c>
      <c r="C29" s="810">
        <v>925.58697988275992</v>
      </c>
      <c r="D29" s="810">
        <v>0</v>
      </c>
      <c r="E29" s="161"/>
      <c r="F29" s="810">
        <v>925.58697988276003</v>
      </c>
      <c r="G29" s="810">
        <v>0</v>
      </c>
      <c r="H29" s="810"/>
      <c r="I29" s="810">
        <v>1104.96871457009</v>
      </c>
      <c r="J29" s="812">
        <v>1.1938032174027031</v>
      </c>
    </row>
    <row r="30" spans="1:10">
      <c r="A30" s="47" t="s">
        <v>748</v>
      </c>
      <c r="B30" s="136" t="s">
        <v>749</v>
      </c>
      <c r="C30" s="810">
        <v>18530.206544519999</v>
      </c>
      <c r="D30" s="810">
        <v>0</v>
      </c>
      <c r="E30" s="161"/>
      <c r="F30" s="810">
        <v>18530.206544519999</v>
      </c>
      <c r="G30" s="810">
        <v>0</v>
      </c>
      <c r="H30" s="810"/>
      <c r="I30" s="810">
        <v>18532.78346952</v>
      </c>
      <c r="J30" s="812">
        <v>1.0001390661779084</v>
      </c>
    </row>
    <row r="31" spans="1:10">
      <c r="A31" s="47">
        <v>11</v>
      </c>
      <c r="B31" s="170" t="s">
        <v>750</v>
      </c>
      <c r="C31" s="811">
        <v>0</v>
      </c>
      <c r="D31" s="811">
        <v>0</v>
      </c>
      <c r="E31" s="171"/>
      <c r="F31" s="811">
        <v>0</v>
      </c>
      <c r="G31" s="811">
        <v>0</v>
      </c>
      <c r="H31" s="811"/>
      <c r="I31" s="811">
        <v>0</v>
      </c>
      <c r="J31" s="813"/>
    </row>
    <row r="32" spans="1:10">
      <c r="A32" s="130">
        <v>12</v>
      </c>
      <c r="B32" s="172" t="s">
        <v>751</v>
      </c>
      <c r="C32" s="814">
        <f>SUM(C6:C8,C11,C13:C15,C17,C20:C21,C27:C31)</f>
        <v>1646839.9919605402</v>
      </c>
      <c r="D32" s="814">
        <f t="shared" ref="D32:I32" si="0">SUM(D6:D8,D11,D13:D15,D17,D20:D21,D27:D31)</f>
        <v>199960.12685142783</v>
      </c>
      <c r="E32" s="814">
        <f t="shared" si="0"/>
        <v>0</v>
      </c>
      <c r="F32" s="814">
        <f t="shared" si="0"/>
        <v>1643527.8959207893</v>
      </c>
      <c r="G32" s="814">
        <f t="shared" si="0"/>
        <v>70332.79908758415</v>
      </c>
      <c r="H32" s="814"/>
      <c r="I32" s="814">
        <f t="shared" si="0"/>
        <v>901858.41698860144</v>
      </c>
      <c r="J32" s="815">
        <f>I32/SUM(F32:G32)</f>
        <v>0.52621453984869826</v>
      </c>
    </row>
  </sheetData>
  <mergeCells count="4">
    <mergeCell ref="C4:D4"/>
    <mergeCell ref="F4:G4"/>
    <mergeCell ref="I4:J4"/>
    <mergeCell ref="A4:B4"/>
  </mergeCells>
  <hyperlinks>
    <hyperlink ref="L4" location="Index!A1" display="Index" xr:uid="{A7A403B5-E6CD-4CA0-AAC0-AA39FEFA36C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A0946-E789-44AF-B995-2AFDE63051DD}">
  <dimension ref="A1:AE38"/>
  <sheetViews>
    <sheetView workbookViewId="0"/>
  </sheetViews>
  <sheetFormatPr defaultColWidth="8.7265625" defaultRowHeight="14.5"/>
  <cols>
    <col min="1" max="1" width="7.54296875" style="22" customWidth="1"/>
    <col min="2" max="2" width="58.7265625" style="22" customWidth="1"/>
    <col min="3" max="16384" width="8.7265625" style="22"/>
  </cols>
  <sheetData>
    <row r="1" spans="1:31">
      <c r="A1" s="10" t="s">
        <v>752</v>
      </c>
    </row>
    <row r="2" spans="1:31">
      <c r="A2" s="10"/>
    </row>
    <row r="3" spans="1:31">
      <c r="C3" s="30" t="s">
        <v>201</v>
      </c>
      <c r="D3" s="30" t="s">
        <v>202</v>
      </c>
      <c r="E3" s="30" t="s">
        <v>203</v>
      </c>
      <c r="F3" s="30" t="s">
        <v>204</v>
      </c>
      <c r="G3" s="30" t="s">
        <v>205</v>
      </c>
      <c r="H3" s="30" t="s">
        <v>206</v>
      </c>
      <c r="I3" s="30" t="s">
        <v>756</v>
      </c>
      <c r="J3" s="30" t="s">
        <v>757</v>
      </c>
      <c r="K3" s="30" t="s">
        <v>465</v>
      </c>
      <c r="L3" s="30" t="s">
        <v>466</v>
      </c>
      <c r="M3" s="30" t="s">
        <v>467</v>
      </c>
      <c r="N3" s="30" t="s">
        <v>468</v>
      </c>
      <c r="O3" s="30" t="s">
        <v>469</v>
      </c>
      <c r="P3" s="30" t="s">
        <v>758</v>
      </c>
      <c r="Q3" s="30" t="s">
        <v>759</v>
      </c>
      <c r="R3" s="30" t="s">
        <v>760</v>
      </c>
      <c r="S3" s="30" t="s">
        <v>761</v>
      </c>
      <c r="T3" s="30" t="s">
        <v>762</v>
      </c>
      <c r="U3" s="30" t="s">
        <v>763</v>
      </c>
      <c r="V3" s="30" t="s">
        <v>764</v>
      </c>
      <c r="W3" s="30" t="s">
        <v>765</v>
      </c>
      <c r="X3" s="30" t="s">
        <v>766</v>
      </c>
      <c r="Y3" s="30" t="s">
        <v>767</v>
      </c>
      <c r="Z3" s="30" t="s">
        <v>768</v>
      </c>
      <c r="AA3" s="30" t="s">
        <v>769</v>
      </c>
      <c r="AB3" s="70" t="s">
        <v>770</v>
      </c>
      <c r="AC3" s="70" t="s">
        <v>771</v>
      </c>
    </row>
    <row r="4" spans="1:31">
      <c r="A4" s="1015" t="s">
        <v>235</v>
      </c>
      <c r="B4" s="1015"/>
      <c r="C4" s="982" t="s">
        <v>753</v>
      </c>
      <c r="D4" s="982"/>
      <c r="E4" s="982"/>
      <c r="F4" s="982"/>
      <c r="G4" s="982"/>
      <c r="H4" s="982"/>
      <c r="I4" s="982"/>
      <c r="J4" s="982"/>
      <c r="K4" s="982"/>
      <c r="L4" s="982"/>
      <c r="M4" s="982"/>
      <c r="N4" s="982"/>
      <c r="O4" s="982"/>
      <c r="P4" s="982"/>
      <c r="Q4" s="982"/>
      <c r="R4" s="982"/>
      <c r="S4" s="982"/>
      <c r="T4" s="982"/>
      <c r="U4" s="982"/>
      <c r="V4" s="982"/>
      <c r="W4" s="982"/>
      <c r="X4" s="982"/>
      <c r="Y4" s="982"/>
      <c r="Z4" s="982"/>
      <c r="AA4" s="982"/>
      <c r="AB4" s="1014" t="s">
        <v>237</v>
      </c>
      <c r="AC4" s="1014" t="s">
        <v>754</v>
      </c>
    </row>
    <row r="5" spans="1:31" ht="21" customHeight="1">
      <c r="A5" s="56"/>
      <c r="B5" s="173" t="s">
        <v>716</v>
      </c>
      <c r="C5" s="174">
        <v>0</v>
      </c>
      <c r="D5" s="174">
        <v>0.02</v>
      </c>
      <c r="E5" s="174">
        <v>0.04</v>
      </c>
      <c r="F5" s="174">
        <v>0.1</v>
      </c>
      <c r="G5" s="174">
        <v>0.2</v>
      </c>
      <c r="H5" s="174">
        <v>0.3</v>
      </c>
      <c r="I5" s="174">
        <v>0.35</v>
      </c>
      <c r="J5" s="174">
        <v>0.4</v>
      </c>
      <c r="K5" s="174">
        <v>0.45</v>
      </c>
      <c r="L5" s="174">
        <v>0.5</v>
      </c>
      <c r="M5" s="174">
        <v>0.6</v>
      </c>
      <c r="N5" s="174">
        <v>0.7</v>
      </c>
      <c r="O5" s="174">
        <v>0.75</v>
      </c>
      <c r="P5" s="174">
        <v>0.8</v>
      </c>
      <c r="Q5" s="174">
        <v>0.9</v>
      </c>
      <c r="R5" s="174">
        <v>1</v>
      </c>
      <c r="S5" s="174">
        <v>1.05</v>
      </c>
      <c r="T5" s="174">
        <v>1.1000000000000001</v>
      </c>
      <c r="U5" s="174">
        <v>1.3</v>
      </c>
      <c r="V5" s="174">
        <v>1.5</v>
      </c>
      <c r="W5" s="174">
        <v>2.5</v>
      </c>
      <c r="X5" s="174">
        <v>3.7</v>
      </c>
      <c r="Y5" s="174">
        <v>4</v>
      </c>
      <c r="Z5" s="174">
        <v>12.5</v>
      </c>
      <c r="AA5" s="174" t="s">
        <v>755</v>
      </c>
      <c r="AB5" s="1014"/>
      <c r="AC5" s="1014"/>
      <c r="AE5" s="21" t="s">
        <v>186</v>
      </c>
    </row>
    <row r="6" spans="1:31">
      <c r="A6" s="47">
        <v>1</v>
      </c>
      <c r="B6" s="95" t="s">
        <v>724</v>
      </c>
      <c r="C6" s="810">
        <v>287171.35483305075</v>
      </c>
      <c r="D6" s="810">
        <v>0</v>
      </c>
      <c r="E6" s="810">
        <v>0</v>
      </c>
      <c r="F6" s="810">
        <v>0</v>
      </c>
      <c r="G6" s="810">
        <v>0</v>
      </c>
      <c r="H6" s="810">
        <v>0</v>
      </c>
      <c r="I6" s="810">
        <v>0</v>
      </c>
      <c r="J6" s="810">
        <v>0</v>
      </c>
      <c r="K6" s="810">
        <v>0</v>
      </c>
      <c r="L6" s="810">
        <v>0</v>
      </c>
      <c r="M6" s="810">
        <v>0</v>
      </c>
      <c r="N6" s="810">
        <v>0</v>
      </c>
      <c r="O6" s="810">
        <v>0</v>
      </c>
      <c r="P6" s="810">
        <v>0</v>
      </c>
      <c r="Q6" s="810">
        <v>0</v>
      </c>
      <c r="R6" s="810">
        <v>0</v>
      </c>
      <c r="S6" s="810">
        <v>0</v>
      </c>
      <c r="T6" s="810">
        <v>0</v>
      </c>
      <c r="U6" s="810">
        <v>0</v>
      </c>
      <c r="V6" s="810">
        <v>0</v>
      </c>
      <c r="W6" s="810">
        <v>0</v>
      </c>
      <c r="X6" s="810">
        <v>0</v>
      </c>
      <c r="Y6" s="810">
        <v>0</v>
      </c>
      <c r="Z6" s="810">
        <v>0</v>
      </c>
      <c r="AA6" s="810">
        <v>0</v>
      </c>
      <c r="AB6" s="818">
        <f>SUM(C6:AA6)</f>
        <v>287171.35483305075</v>
      </c>
      <c r="AC6" s="810">
        <v>0</v>
      </c>
    </row>
    <row r="7" spans="1:31">
      <c r="A7" s="47">
        <v>2</v>
      </c>
      <c r="B7" s="53" t="s">
        <v>725</v>
      </c>
      <c r="C7" s="810">
        <v>0</v>
      </c>
      <c r="D7" s="810">
        <v>0</v>
      </c>
      <c r="E7" s="810">
        <v>0</v>
      </c>
      <c r="F7" s="810">
        <v>0</v>
      </c>
      <c r="G7" s="810">
        <v>9669.3338248311557</v>
      </c>
      <c r="H7" s="810">
        <v>0</v>
      </c>
      <c r="I7" s="810">
        <v>0</v>
      </c>
      <c r="J7" s="810">
        <v>0</v>
      </c>
      <c r="K7" s="810">
        <v>0</v>
      </c>
      <c r="L7" s="810">
        <v>0</v>
      </c>
      <c r="M7" s="810">
        <v>0</v>
      </c>
      <c r="N7" s="810">
        <v>0</v>
      </c>
      <c r="O7" s="810">
        <v>0</v>
      </c>
      <c r="P7" s="810">
        <v>0</v>
      </c>
      <c r="Q7" s="810">
        <v>0</v>
      </c>
      <c r="R7" s="810">
        <v>0</v>
      </c>
      <c r="S7" s="810">
        <v>0</v>
      </c>
      <c r="T7" s="810">
        <v>0</v>
      </c>
      <c r="U7" s="810">
        <v>0</v>
      </c>
      <c r="V7" s="810">
        <v>0</v>
      </c>
      <c r="W7" s="810">
        <v>0</v>
      </c>
      <c r="X7" s="810">
        <v>0</v>
      </c>
      <c r="Y7" s="810">
        <v>0</v>
      </c>
      <c r="Z7" s="810">
        <v>0</v>
      </c>
      <c r="AA7" s="810">
        <v>0</v>
      </c>
      <c r="AB7" s="818">
        <f t="shared" ref="AB7:AB36" si="0">SUM(C7:AA7)</f>
        <v>9669.3338248311557</v>
      </c>
      <c r="AC7" s="810">
        <v>9669</v>
      </c>
    </row>
    <row r="8" spans="1:31">
      <c r="A8" s="47" t="s">
        <v>726</v>
      </c>
      <c r="B8" s="53" t="s">
        <v>727</v>
      </c>
      <c r="C8" s="810">
        <v>0</v>
      </c>
      <c r="D8" s="810">
        <v>0</v>
      </c>
      <c r="E8" s="810">
        <v>0</v>
      </c>
      <c r="F8" s="810">
        <v>0</v>
      </c>
      <c r="G8" s="810">
        <v>9669.3338248311557</v>
      </c>
      <c r="H8" s="810">
        <v>0</v>
      </c>
      <c r="I8" s="810">
        <v>0</v>
      </c>
      <c r="J8" s="810">
        <v>0</v>
      </c>
      <c r="K8" s="810">
        <v>0</v>
      </c>
      <c r="L8" s="810">
        <v>0</v>
      </c>
      <c r="M8" s="810">
        <v>0</v>
      </c>
      <c r="N8" s="810">
        <v>0</v>
      </c>
      <c r="O8" s="810">
        <v>0</v>
      </c>
      <c r="P8" s="810">
        <v>0</v>
      </c>
      <c r="Q8" s="810">
        <v>0</v>
      </c>
      <c r="R8" s="810">
        <v>0</v>
      </c>
      <c r="S8" s="810">
        <v>0</v>
      </c>
      <c r="T8" s="810">
        <v>0</v>
      </c>
      <c r="U8" s="810">
        <v>0</v>
      </c>
      <c r="V8" s="810">
        <v>0</v>
      </c>
      <c r="W8" s="810">
        <v>0</v>
      </c>
      <c r="X8" s="810">
        <v>0</v>
      </c>
      <c r="Y8" s="810">
        <v>0</v>
      </c>
      <c r="Z8" s="810">
        <v>0</v>
      </c>
      <c r="AA8" s="810">
        <v>0</v>
      </c>
      <c r="AB8" s="818">
        <f t="shared" si="0"/>
        <v>9669.3338248311557</v>
      </c>
      <c r="AC8" s="810">
        <v>9669</v>
      </c>
    </row>
    <row r="9" spans="1:31">
      <c r="A9" s="47" t="s">
        <v>728</v>
      </c>
      <c r="B9" s="53" t="s">
        <v>729</v>
      </c>
      <c r="C9" s="810">
        <v>0</v>
      </c>
      <c r="D9" s="810">
        <v>0</v>
      </c>
      <c r="E9" s="810">
        <v>0</v>
      </c>
      <c r="F9" s="810">
        <v>0</v>
      </c>
      <c r="G9" s="810">
        <v>0</v>
      </c>
      <c r="H9" s="810">
        <v>0</v>
      </c>
      <c r="I9" s="810">
        <v>0</v>
      </c>
      <c r="J9" s="810">
        <v>0</v>
      </c>
      <c r="K9" s="810">
        <v>0</v>
      </c>
      <c r="L9" s="810">
        <v>0</v>
      </c>
      <c r="M9" s="810">
        <v>0</v>
      </c>
      <c r="N9" s="810">
        <v>0</v>
      </c>
      <c r="O9" s="810">
        <v>0</v>
      </c>
      <c r="P9" s="810">
        <v>0</v>
      </c>
      <c r="Q9" s="810">
        <v>0</v>
      </c>
      <c r="R9" s="810">
        <v>0</v>
      </c>
      <c r="S9" s="810">
        <v>0</v>
      </c>
      <c r="T9" s="810">
        <v>0</v>
      </c>
      <c r="U9" s="810">
        <v>0</v>
      </c>
      <c r="V9" s="810">
        <v>0</v>
      </c>
      <c r="W9" s="810">
        <v>0</v>
      </c>
      <c r="X9" s="810">
        <v>0</v>
      </c>
      <c r="Y9" s="810">
        <v>0</v>
      </c>
      <c r="Z9" s="810">
        <v>0</v>
      </c>
      <c r="AA9" s="810">
        <v>0</v>
      </c>
      <c r="AB9" s="818">
        <f t="shared" si="0"/>
        <v>0</v>
      </c>
      <c r="AC9" s="810">
        <v>0</v>
      </c>
    </row>
    <row r="10" spans="1:31">
      <c r="A10" s="47">
        <v>3</v>
      </c>
      <c r="B10" s="53" t="s">
        <v>730</v>
      </c>
      <c r="C10" s="810">
        <v>11659.392746241239</v>
      </c>
      <c r="D10" s="810">
        <v>0</v>
      </c>
      <c r="E10" s="810">
        <v>0</v>
      </c>
      <c r="F10" s="810">
        <v>0</v>
      </c>
      <c r="G10" s="810">
        <v>0</v>
      </c>
      <c r="H10" s="810">
        <v>0</v>
      </c>
      <c r="I10" s="810">
        <v>0</v>
      </c>
      <c r="J10" s="810">
        <v>0</v>
      </c>
      <c r="K10" s="810">
        <v>0</v>
      </c>
      <c r="L10" s="810">
        <v>0</v>
      </c>
      <c r="M10" s="810">
        <v>0</v>
      </c>
      <c r="N10" s="810">
        <v>0</v>
      </c>
      <c r="O10" s="810">
        <v>0</v>
      </c>
      <c r="P10" s="810">
        <v>0</v>
      </c>
      <c r="Q10" s="810">
        <v>0</v>
      </c>
      <c r="R10" s="810">
        <v>0</v>
      </c>
      <c r="S10" s="810">
        <v>0</v>
      </c>
      <c r="T10" s="810">
        <v>0</v>
      </c>
      <c r="U10" s="810">
        <v>0</v>
      </c>
      <c r="V10" s="810">
        <v>0</v>
      </c>
      <c r="W10" s="810">
        <v>0</v>
      </c>
      <c r="X10" s="810">
        <v>0</v>
      </c>
      <c r="Y10" s="810">
        <v>0</v>
      </c>
      <c r="Z10" s="810">
        <v>0</v>
      </c>
      <c r="AA10" s="810">
        <v>0</v>
      </c>
      <c r="AB10" s="818">
        <f t="shared" si="0"/>
        <v>11659.392746241239</v>
      </c>
      <c r="AC10" s="810">
        <v>0</v>
      </c>
    </row>
    <row r="11" spans="1:31">
      <c r="A11" s="47" t="s">
        <v>731</v>
      </c>
      <c r="B11" s="53" t="s">
        <v>732</v>
      </c>
      <c r="C11" s="810">
        <v>0</v>
      </c>
      <c r="D11" s="810">
        <v>0</v>
      </c>
      <c r="E11" s="810">
        <v>0</v>
      </c>
      <c r="F11" s="810">
        <v>0</v>
      </c>
      <c r="G11" s="810">
        <v>0</v>
      </c>
      <c r="H11" s="810">
        <v>0</v>
      </c>
      <c r="I11" s="810">
        <v>0</v>
      </c>
      <c r="J11" s="810">
        <v>0</v>
      </c>
      <c r="K11" s="810">
        <v>0</v>
      </c>
      <c r="L11" s="810">
        <v>0</v>
      </c>
      <c r="M11" s="810">
        <v>0</v>
      </c>
      <c r="N11" s="810">
        <v>0</v>
      </c>
      <c r="O11" s="810">
        <v>0</v>
      </c>
      <c r="P11" s="810">
        <v>0</v>
      </c>
      <c r="Q11" s="810">
        <v>0</v>
      </c>
      <c r="R11" s="810">
        <v>0</v>
      </c>
      <c r="S11" s="810">
        <v>0</v>
      </c>
      <c r="T11" s="810">
        <v>0</v>
      </c>
      <c r="U11" s="810">
        <v>0</v>
      </c>
      <c r="V11" s="810">
        <v>0</v>
      </c>
      <c r="W11" s="810">
        <v>0</v>
      </c>
      <c r="X11" s="810">
        <v>0</v>
      </c>
      <c r="Y11" s="810">
        <v>0</v>
      </c>
      <c r="Z11" s="810">
        <v>0</v>
      </c>
      <c r="AA11" s="810">
        <v>0</v>
      </c>
      <c r="AB11" s="818">
        <f t="shared" si="0"/>
        <v>0</v>
      </c>
      <c r="AC11" s="810">
        <v>0</v>
      </c>
    </row>
    <row r="12" spans="1:31">
      <c r="A12" s="47">
        <v>4</v>
      </c>
      <c r="B12" s="53" t="s">
        <v>623</v>
      </c>
      <c r="C12" s="810">
        <v>0</v>
      </c>
      <c r="D12" s="810">
        <v>0</v>
      </c>
      <c r="E12" s="810">
        <v>0</v>
      </c>
      <c r="F12" s="810">
        <v>0</v>
      </c>
      <c r="G12" s="810">
        <v>20714.193288844792</v>
      </c>
      <c r="H12" s="810">
        <v>1601.2425695425889</v>
      </c>
      <c r="I12" s="810">
        <v>0</v>
      </c>
      <c r="J12" s="810">
        <v>20.079055951299999</v>
      </c>
      <c r="K12" s="810">
        <v>0</v>
      </c>
      <c r="L12" s="810">
        <v>1795.7341557082118</v>
      </c>
      <c r="M12" s="810">
        <v>0</v>
      </c>
      <c r="N12" s="161"/>
      <c r="O12" s="810">
        <v>0</v>
      </c>
      <c r="P12" s="810">
        <v>0</v>
      </c>
      <c r="Q12" s="810">
        <v>0</v>
      </c>
      <c r="R12" s="810">
        <v>0</v>
      </c>
      <c r="S12" s="810">
        <v>0</v>
      </c>
      <c r="T12" s="810">
        <v>0</v>
      </c>
      <c r="U12" s="810">
        <v>0</v>
      </c>
      <c r="V12" s="810">
        <v>0</v>
      </c>
      <c r="W12" s="810">
        <v>0</v>
      </c>
      <c r="X12" s="810">
        <v>0</v>
      </c>
      <c r="Y12" s="810">
        <v>0</v>
      </c>
      <c r="Z12" s="810">
        <v>0</v>
      </c>
      <c r="AA12" s="810">
        <v>0</v>
      </c>
      <c r="AB12" s="818">
        <f t="shared" si="0"/>
        <v>24131.249070046892</v>
      </c>
      <c r="AC12" s="810">
        <v>320</v>
      </c>
    </row>
    <row r="13" spans="1:31">
      <c r="A13" s="47">
        <v>5</v>
      </c>
      <c r="B13" s="53" t="s">
        <v>617</v>
      </c>
      <c r="C13" s="810">
        <v>0</v>
      </c>
      <c r="D13" s="810">
        <v>0</v>
      </c>
      <c r="E13" s="810">
        <v>0</v>
      </c>
      <c r="F13" s="810">
        <v>0</v>
      </c>
      <c r="G13" s="810">
        <v>0</v>
      </c>
      <c r="H13" s="810">
        <v>0</v>
      </c>
      <c r="I13" s="810">
        <v>0</v>
      </c>
      <c r="J13" s="810">
        <v>0</v>
      </c>
      <c r="K13" s="810">
        <v>0</v>
      </c>
      <c r="L13" s="810">
        <v>0</v>
      </c>
      <c r="M13" s="810">
        <v>0</v>
      </c>
      <c r="N13" s="161"/>
      <c r="O13" s="810">
        <v>0</v>
      </c>
      <c r="P13" s="810">
        <v>0</v>
      </c>
      <c r="Q13" s="810">
        <v>0</v>
      </c>
      <c r="R13" s="810">
        <v>0</v>
      </c>
      <c r="S13" s="810">
        <v>0</v>
      </c>
      <c r="T13" s="810">
        <v>0</v>
      </c>
      <c r="U13" s="810">
        <v>0</v>
      </c>
      <c r="V13" s="810">
        <v>0</v>
      </c>
      <c r="W13" s="810">
        <v>0</v>
      </c>
      <c r="X13" s="810">
        <v>0</v>
      </c>
      <c r="Y13" s="810">
        <v>0</v>
      </c>
      <c r="Z13" s="810">
        <v>0</v>
      </c>
      <c r="AA13" s="810">
        <v>776.64579900000001</v>
      </c>
      <c r="AB13" s="818">
        <f t="shared" si="0"/>
        <v>776.64579900000001</v>
      </c>
      <c r="AC13" s="810"/>
    </row>
    <row r="14" spans="1:31">
      <c r="A14" s="47">
        <v>6</v>
      </c>
      <c r="B14" s="53" t="s">
        <v>629</v>
      </c>
      <c r="C14" s="810">
        <v>0</v>
      </c>
      <c r="D14" s="810">
        <v>0</v>
      </c>
      <c r="E14" s="810">
        <v>0</v>
      </c>
      <c r="F14" s="810">
        <v>0</v>
      </c>
      <c r="G14" s="810">
        <v>0</v>
      </c>
      <c r="H14" s="810">
        <v>0</v>
      </c>
      <c r="I14" s="810">
        <v>0</v>
      </c>
      <c r="J14" s="810">
        <v>0</v>
      </c>
      <c r="K14" s="810">
        <v>0</v>
      </c>
      <c r="L14" s="810">
        <v>3376.5252216649342</v>
      </c>
      <c r="M14" s="810">
        <v>0</v>
      </c>
      <c r="N14" s="161"/>
      <c r="O14" s="810">
        <v>219.5202218365072</v>
      </c>
      <c r="P14" s="810">
        <v>0</v>
      </c>
      <c r="Q14" s="810">
        <v>0</v>
      </c>
      <c r="R14" s="810">
        <v>323917.54988347169</v>
      </c>
      <c r="S14" s="810">
        <v>0</v>
      </c>
      <c r="T14" s="810">
        <v>0</v>
      </c>
      <c r="U14" s="810">
        <v>0</v>
      </c>
      <c r="V14" s="810">
        <v>0</v>
      </c>
      <c r="W14" s="810">
        <v>0</v>
      </c>
      <c r="X14" s="810">
        <v>0</v>
      </c>
      <c r="Y14" s="810">
        <v>0</v>
      </c>
      <c r="Z14" s="810">
        <v>0</v>
      </c>
      <c r="AA14" s="810">
        <v>0</v>
      </c>
      <c r="AB14" s="818">
        <f t="shared" si="0"/>
        <v>327513.59532697313</v>
      </c>
      <c r="AC14" s="810">
        <v>324113</v>
      </c>
    </row>
    <row r="15" spans="1:31">
      <c r="A15" s="47">
        <v>6.1</v>
      </c>
      <c r="B15" s="53" t="s">
        <v>733</v>
      </c>
      <c r="C15" s="810">
        <v>0</v>
      </c>
      <c r="D15" s="810">
        <v>0</v>
      </c>
      <c r="E15" s="810">
        <v>0</v>
      </c>
      <c r="F15" s="810">
        <v>0</v>
      </c>
      <c r="G15" s="810">
        <v>0</v>
      </c>
      <c r="H15" s="810">
        <v>0</v>
      </c>
      <c r="I15" s="810">
        <v>0</v>
      </c>
      <c r="J15" s="810">
        <v>0</v>
      </c>
      <c r="K15" s="810">
        <v>0</v>
      </c>
      <c r="L15" s="810">
        <v>0</v>
      </c>
      <c r="M15" s="810">
        <v>0</v>
      </c>
      <c r="N15" s="161"/>
      <c r="O15" s="161"/>
      <c r="P15" s="810">
        <v>0</v>
      </c>
      <c r="Q15" s="810">
        <v>0</v>
      </c>
      <c r="R15" s="810">
        <v>0</v>
      </c>
      <c r="S15" s="810">
        <v>0</v>
      </c>
      <c r="T15" s="810">
        <v>0</v>
      </c>
      <c r="U15" s="810">
        <v>0</v>
      </c>
      <c r="V15" s="810">
        <v>0</v>
      </c>
      <c r="W15" s="810">
        <v>0</v>
      </c>
      <c r="X15" s="810">
        <v>0</v>
      </c>
      <c r="Y15" s="810">
        <v>0</v>
      </c>
      <c r="Z15" s="810">
        <v>0</v>
      </c>
      <c r="AA15" s="810">
        <v>0</v>
      </c>
      <c r="AB15" s="818">
        <f t="shared" si="0"/>
        <v>0</v>
      </c>
      <c r="AC15" s="810">
        <v>0</v>
      </c>
    </row>
    <row r="16" spans="1:31">
      <c r="A16" s="47">
        <v>7</v>
      </c>
      <c r="B16" s="95" t="s">
        <v>734</v>
      </c>
      <c r="C16" s="810">
        <v>0</v>
      </c>
      <c r="D16" s="810">
        <v>0</v>
      </c>
      <c r="E16" s="810">
        <v>0</v>
      </c>
      <c r="F16" s="810">
        <v>0</v>
      </c>
      <c r="G16" s="810">
        <v>0</v>
      </c>
      <c r="H16" s="810">
        <v>0</v>
      </c>
      <c r="I16" s="810">
        <v>0</v>
      </c>
      <c r="J16" s="810">
        <v>0</v>
      </c>
      <c r="K16" s="810">
        <v>0</v>
      </c>
      <c r="L16" s="810">
        <v>0</v>
      </c>
      <c r="M16" s="810">
        <v>0</v>
      </c>
      <c r="N16" s="810">
        <v>0</v>
      </c>
      <c r="O16" s="810">
        <v>0</v>
      </c>
      <c r="P16" s="810">
        <v>0</v>
      </c>
      <c r="Q16" s="810">
        <v>0</v>
      </c>
      <c r="R16" s="810">
        <v>5477.9673015879798</v>
      </c>
      <c r="S16" s="810">
        <v>0</v>
      </c>
      <c r="T16" s="810">
        <v>0</v>
      </c>
      <c r="U16" s="810">
        <v>0</v>
      </c>
      <c r="V16" s="810">
        <v>0</v>
      </c>
      <c r="W16" s="810">
        <v>13398.73835</v>
      </c>
      <c r="X16" s="810">
        <v>0</v>
      </c>
      <c r="Y16" s="810">
        <v>0</v>
      </c>
      <c r="Z16" s="810">
        <v>0</v>
      </c>
      <c r="AA16" s="810">
        <v>0</v>
      </c>
      <c r="AB16" s="818">
        <f t="shared" si="0"/>
        <v>18876.705651587981</v>
      </c>
      <c r="AC16" s="810">
        <v>18877</v>
      </c>
    </row>
    <row r="17" spans="1:29">
      <c r="A17" s="47" t="s">
        <v>735</v>
      </c>
      <c r="B17" s="95" t="s">
        <v>772</v>
      </c>
      <c r="C17" s="810">
        <v>0</v>
      </c>
      <c r="D17" s="810">
        <v>0</v>
      </c>
      <c r="E17" s="810">
        <v>0</v>
      </c>
      <c r="F17" s="810">
        <v>0</v>
      </c>
      <c r="G17" s="810">
        <v>0</v>
      </c>
      <c r="H17" s="810">
        <v>0</v>
      </c>
      <c r="I17" s="810">
        <v>0</v>
      </c>
      <c r="J17" s="810">
        <v>0</v>
      </c>
      <c r="K17" s="810">
        <v>0</v>
      </c>
      <c r="L17" s="810">
        <v>0</v>
      </c>
      <c r="M17" s="810">
        <v>0</v>
      </c>
      <c r="N17" s="161"/>
      <c r="O17" s="810">
        <v>0</v>
      </c>
      <c r="P17" s="810">
        <v>0</v>
      </c>
      <c r="Q17" s="810">
        <v>0</v>
      </c>
      <c r="R17" s="810">
        <v>0</v>
      </c>
      <c r="S17" s="810">
        <v>0</v>
      </c>
      <c r="T17" s="810">
        <v>0</v>
      </c>
      <c r="U17" s="810">
        <v>0</v>
      </c>
      <c r="V17" s="810">
        <v>0</v>
      </c>
      <c r="W17" s="161"/>
      <c r="X17" s="810">
        <v>0</v>
      </c>
      <c r="Y17" s="810">
        <v>0</v>
      </c>
      <c r="Z17" s="810">
        <v>0</v>
      </c>
      <c r="AA17" s="810">
        <v>0</v>
      </c>
      <c r="AB17" s="818">
        <f t="shared" si="0"/>
        <v>0</v>
      </c>
      <c r="AC17" s="810">
        <v>0</v>
      </c>
    </row>
    <row r="18" spans="1:29">
      <c r="A18" s="47" t="s">
        <v>737</v>
      </c>
      <c r="B18" s="95" t="s">
        <v>738</v>
      </c>
      <c r="C18" s="810">
        <v>0</v>
      </c>
      <c r="D18" s="810">
        <v>0</v>
      </c>
      <c r="E18" s="810">
        <v>0</v>
      </c>
      <c r="F18" s="810">
        <v>0</v>
      </c>
      <c r="G18" s="810">
        <v>0</v>
      </c>
      <c r="H18" s="810">
        <v>0</v>
      </c>
      <c r="I18" s="810">
        <v>0</v>
      </c>
      <c r="J18" s="810">
        <v>0</v>
      </c>
      <c r="K18" s="810">
        <v>0</v>
      </c>
      <c r="L18" s="810">
        <v>0</v>
      </c>
      <c r="M18" s="810">
        <v>0</v>
      </c>
      <c r="N18" s="161"/>
      <c r="O18" s="810">
        <v>0</v>
      </c>
      <c r="P18" s="810">
        <v>0</v>
      </c>
      <c r="Q18" s="810">
        <v>0</v>
      </c>
      <c r="R18" s="810">
        <v>5477.9673015879798</v>
      </c>
      <c r="S18" s="810">
        <v>0</v>
      </c>
      <c r="T18" s="810">
        <v>0</v>
      </c>
      <c r="U18" s="810">
        <v>0</v>
      </c>
      <c r="V18" s="810">
        <v>0</v>
      </c>
      <c r="W18" s="810">
        <v>13398.73835</v>
      </c>
      <c r="X18" s="810">
        <v>0</v>
      </c>
      <c r="Y18" s="810">
        <v>0</v>
      </c>
      <c r="Z18" s="810">
        <v>0</v>
      </c>
      <c r="AA18" s="810">
        <v>0</v>
      </c>
      <c r="AB18" s="818">
        <f t="shared" si="0"/>
        <v>18876.705651587981</v>
      </c>
      <c r="AC18" s="810">
        <v>18877</v>
      </c>
    </row>
    <row r="19" spans="1:29">
      <c r="A19" s="47">
        <v>8</v>
      </c>
      <c r="B19" s="53" t="s">
        <v>627</v>
      </c>
      <c r="C19" s="810">
        <v>0</v>
      </c>
      <c r="D19" s="810">
        <v>0</v>
      </c>
      <c r="E19" s="810">
        <v>0</v>
      </c>
      <c r="F19" s="810">
        <v>0</v>
      </c>
      <c r="G19" s="810">
        <v>0</v>
      </c>
      <c r="H19" s="810">
        <v>0</v>
      </c>
      <c r="I19" s="810">
        <v>0</v>
      </c>
      <c r="J19" s="810">
        <v>0</v>
      </c>
      <c r="K19" s="810">
        <v>11043.35707459679</v>
      </c>
      <c r="L19" s="810">
        <v>0</v>
      </c>
      <c r="M19" s="810">
        <v>0</v>
      </c>
      <c r="N19" s="161"/>
      <c r="O19" s="810">
        <v>95624.042018753331</v>
      </c>
      <c r="P19" s="810">
        <v>0</v>
      </c>
      <c r="Q19" s="810">
        <v>0</v>
      </c>
      <c r="R19" s="810">
        <v>0</v>
      </c>
      <c r="S19" s="810">
        <v>0</v>
      </c>
      <c r="T19" s="810">
        <v>0</v>
      </c>
      <c r="U19" s="810">
        <v>0</v>
      </c>
      <c r="V19" s="810">
        <v>0</v>
      </c>
      <c r="W19" s="810"/>
      <c r="X19" s="810">
        <v>0</v>
      </c>
      <c r="Y19" s="810">
        <v>0</v>
      </c>
      <c r="Z19" s="810">
        <v>0</v>
      </c>
      <c r="AA19" s="810">
        <v>631.75747040501915</v>
      </c>
      <c r="AB19" s="818">
        <f t="shared" si="0"/>
        <v>107299.15656375514</v>
      </c>
      <c r="AC19" s="810">
        <v>107296</v>
      </c>
    </row>
    <row r="20" spans="1:29">
      <c r="A20" s="47">
        <v>9</v>
      </c>
      <c r="B20" s="53" t="s">
        <v>773</v>
      </c>
      <c r="C20" s="810">
        <v>0</v>
      </c>
      <c r="D20" s="810">
        <v>0</v>
      </c>
      <c r="E20" s="810">
        <v>0</v>
      </c>
      <c r="F20" s="810">
        <v>0</v>
      </c>
      <c r="G20" s="810">
        <v>567513.0326158579</v>
      </c>
      <c r="H20" s="810">
        <v>6650.3405494363324</v>
      </c>
      <c r="I20" s="810">
        <v>0</v>
      </c>
      <c r="J20" s="810">
        <v>0</v>
      </c>
      <c r="K20" s="810">
        <v>9.1502818226588296</v>
      </c>
      <c r="L20" s="810">
        <v>0</v>
      </c>
      <c r="M20" s="810">
        <v>88814.869289640803</v>
      </c>
      <c r="N20" s="810">
        <v>647.08673461151579</v>
      </c>
      <c r="O20" s="810">
        <v>63485.81295193659</v>
      </c>
      <c r="P20" s="810">
        <v>0</v>
      </c>
      <c r="Q20" s="810">
        <v>20.259146375283652</v>
      </c>
      <c r="R20" s="810">
        <v>61969.277774416056</v>
      </c>
      <c r="S20" s="810">
        <v>0</v>
      </c>
      <c r="T20" s="810">
        <v>0</v>
      </c>
      <c r="U20" s="810">
        <v>0</v>
      </c>
      <c r="V20" s="810">
        <v>121361.73003112728</v>
      </c>
      <c r="W20" s="810">
        <v>0</v>
      </c>
      <c r="X20" s="810">
        <v>0</v>
      </c>
      <c r="Y20" s="810">
        <v>0</v>
      </c>
      <c r="Z20" s="810">
        <v>0</v>
      </c>
      <c r="AA20" s="810">
        <v>594.775849068909</v>
      </c>
      <c r="AB20" s="818">
        <f t="shared" si="0"/>
        <v>911066.33522429329</v>
      </c>
      <c r="AC20" s="810">
        <v>911050.62975563016</v>
      </c>
    </row>
    <row r="21" spans="1:29">
      <c r="A21" s="47" t="s">
        <v>774</v>
      </c>
      <c r="B21" s="53" t="s">
        <v>741</v>
      </c>
      <c r="C21" s="810">
        <v>0</v>
      </c>
      <c r="D21" s="810">
        <v>0</v>
      </c>
      <c r="E21" s="810">
        <v>0</v>
      </c>
      <c r="F21" s="810">
        <v>0</v>
      </c>
      <c r="G21" s="810">
        <v>537413.06084563257</v>
      </c>
      <c r="H21" s="810">
        <v>6650.3405494363324</v>
      </c>
      <c r="I21" s="810">
        <v>0</v>
      </c>
      <c r="J21" s="810">
        <v>0</v>
      </c>
      <c r="K21" s="810">
        <v>9.1502818226588296</v>
      </c>
      <c r="L21" s="810">
        <v>0</v>
      </c>
      <c r="M21" s="810">
        <v>0</v>
      </c>
      <c r="N21" s="810">
        <v>0</v>
      </c>
      <c r="O21" s="810">
        <v>62108.199152528978</v>
      </c>
      <c r="P21" s="810">
        <v>0</v>
      </c>
      <c r="Q21" s="810">
        <v>0</v>
      </c>
      <c r="R21" s="810">
        <v>5524.2753429837967</v>
      </c>
      <c r="S21" s="810">
        <v>0</v>
      </c>
      <c r="T21" s="810">
        <v>0</v>
      </c>
      <c r="U21" s="810">
        <v>0</v>
      </c>
      <c r="V21" s="810">
        <v>875.52094410315817</v>
      </c>
      <c r="W21" s="810">
        <v>0</v>
      </c>
      <c r="X21" s="810">
        <v>0</v>
      </c>
      <c r="Y21" s="810">
        <v>0</v>
      </c>
      <c r="Z21" s="810">
        <v>0</v>
      </c>
      <c r="AA21" s="810">
        <v>594.775849068909</v>
      </c>
      <c r="AB21" s="818">
        <f t="shared" si="0"/>
        <v>613175.32296557631</v>
      </c>
      <c r="AC21" s="810">
        <v>613175.40139506885</v>
      </c>
    </row>
    <row r="22" spans="1:29">
      <c r="A22" s="47" t="s">
        <v>775</v>
      </c>
      <c r="B22" s="53" t="s">
        <v>776</v>
      </c>
      <c r="C22" s="810">
        <v>0</v>
      </c>
      <c r="D22" s="810">
        <v>0</v>
      </c>
      <c r="E22" s="810">
        <v>0</v>
      </c>
      <c r="F22" s="810">
        <v>0</v>
      </c>
      <c r="G22" s="810">
        <v>0</v>
      </c>
      <c r="H22" s="810">
        <v>0</v>
      </c>
      <c r="I22" s="810">
        <v>0</v>
      </c>
      <c r="J22" s="810">
        <v>0</v>
      </c>
      <c r="K22" s="810">
        <v>0</v>
      </c>
      <c r="L22" s="810">
        <v>0</v>
      </c>
      <c r="M22" s="810">
        <v>0</v>
      </c>
      <c r="N22" s="810">
        <v>0</v>
      </c>
      <c r="O22" s="810">
        <v>0</v>
      </c>
      <c r="P22" s="810">
        <v>0</v>
      </c>
      <c r="Q22" s="810">
        <v>0</v>
      </c>
      <c r="R22" s="810">
        <v>0</v>
      </c>
      <c r="S22" s="810">
        <v>0</v>
      </c>
      <c r="T22" s="810">
        <v>0</v>
      </c>
      <c r="U22" s="810">
        <v>0</v>
      </c>
      <c r="V22" s="810">
        <v>0</v>
      </c>
      <c r="W22" s="810">
        <v>0</v>
      </c>
      <c r="X22" s="810">
        <v>0</v>
      </c>
      <c r="Y22" s="810">
        <v>0</v>
      </c>
      <c r="Z22" s="810">
        <v>0</v>
      </c>
      <c r="AA22" s="810">
        <v>0</v>
      </c>
      <c r="AB22" s="818">
        <f t="shared" si="0"/>
        <v>0</v>
      </c>
      <c r="AC22" s="810">
        <v>0</v>
      </c>
    </row>
    <row r="23" spans="1:29">
      <c r="A23" s="47" t="s">
        <v>777</v>
      </c>
      <c r="B23" s="53" t="s">
        <v>778</v>
      </c>
      <c r="C23" s="810">
        <v>0</v>
      </c>
      <c r="D23" s="810">
        <v>0</v>
      </c>
      <c r="E23" s="810">
        <v>0</v>
      </c>
      <c r="F23" s="810">
        <v>0</v>
      </c>
      <c r="G23" s="810">
        <v>537413.06084563257</v>
      </c>
      <c r="H23" s="810">
        <v>6650.3405494363324</v>
      </c>
      <c r="I23" s="810">
        <v>0</v>
      </c>
      <c r="J23" s="810">
        <v>0</v>
      </c>
      <c r="K23" s="810">
        <v>0</v>
      </c>
      <c r="L23" s="810">
        <v>0</v>
      </c>
      <c r="M23" s="810">
        <v>0</v>
      </c>
      <c r="N23" s="810">
        <v>0</v>
      </c>
      <c r="O23" s="810">
        <v>0</v>
      </c>
      <c r="P23" s="810">
        <v>0</v>
      </c>
      <c r="Q23" s="810">
        <v>0</v>
      </c>
      <c r="R23" s="810">
        <v>0</v>
      </c>
      <c r="S23" s="810">
        <v>0</v>
      </c>
      <c r="T23" s="810">
        <v>0</v>
      </c>
      <c r="U23" s="810">
        <v>0</v>
      </c>
      <c r="V23" s="810">
        <v>0</v>
      </c>
      <c r="W23" s="810">
        <v>0</v>
      </c>
      <c r="X23" s="810">
        <v>0</v>
      </c>
      <c r="Y23" s="810">
        <v>0</v>
      </c>
      <c r="Z23" s="810">
        <v>0</v>
      </c>
      <c r="AA23" s="810">
        <v>0</v>
      </c>
      <c r="AB23" s="818">
        <f t="shared" si="0"/>
        <v>544063.40139506885</v>
      </c>
      <c r="AC23" s="810">
        <v>544063.40139506885</v>
      </c>
    </row>
    <row r="24" spans="1:29">
      <c r="A24" s="47" t="s">
        <v>779</v>
      </c>
      <c r="B24" s="53" t="s">
        <v>780</v>
      </c>
      <c r="C24" s="810">
        <v>0</v>
      </c>
      <c r="D24" s="810">
        <v>0</v>
      </c>
      <c r="E24" s="810">
        <v>0</v>
      </c>
      <c r="F24" s="810">
        <v>0</v>
      </c>
      <c r="G24" s="810">
        <v>0</v>
      </c>
      <c r="H24" s="810">
        <v>0</v>
      </c>
      <c r="I24" s="810">
        <v>0</v>
      </c>
      <c r="J24" s="810">
        <v>0</v>
      </c>
      <c r="K24" s="810">
        <v>9.1502818226588296</v>
      </c>
      <c r="L24" s="810">
        <v>0</v>
      </c>
      <c r="M24" s="810">
        <v>0</v>
      </c>
      <c r="N24" s="810"/>
      <c r="O24" s="810">
        <v>62108.199152528978</v>
      </c>
      <c r="P24" s="810">
        <v>0</v>
      </c>
      <c r="Q24" s="810">
        <v>0</v>
      </c>
      <c r="R24" s="810">
        <v>5524.2753429837967</v>
      </c>
      <c r="S24" s="810">
        <v>0</v>
      </c>
      <c r="T24" s="810">
        <v>0</v>
      </c>
      <c r="U24" s="810">
        <v>0</v>
      </c>
      <c r="V24" s="810">
        <v>875.52094410315817</v>
      </c>
      <c r="W24" s="810">
        <v>0</v>
      </c>
      <c r="X24" s="810">
        <v>0</v>
      </c>
      <c r="Y24" s="810">
        <v>0</v>
      </c>
      <c r="Z24" s="810">
        <v>0</v>
      </c>
      <c r="AA24" s="810">
        <v>594.775849068909</v>
      </c>
      <c r="AB24" s="818">
        <f>SUM(C24:AA24)</f>
        <v>69111.921570507504</v>
      </c>
      <c r="AC24" s="810">
        <v>69112</v>
      </c>
    </row>
    <row r="25" spans="1:29">
      <c r="A25" s="47">
        <v>9.1999999999999993</v>
      </c>
      <c r="B25" s="53" t="s">
        <v>781</v>
      </c>
      <c r="C25" s="810">
        <v>0</v>
      </c>
      <c r="D25" s="810">
        <v>0</v>
      </c>
      <c r="E25" s="810">
        <v>0</v>
      </c>
      <c r="F25" s="810">
        <v>0</v>
      </c>
      <c r="G25" s="810">
        <v>30099.971770225318</v>
      </c>
      <c r="H25" s="810">
        <v>0</v>
      </c>
      <c r="I25" s="810">
        <v>0</v>
      </c>
      <c r="J25" s="810">
        <v>0</v>
      </c>
      <c r="K25" s="161"/>
      <c r="L25" s="810">
        <v>0</v>
      </c>
      <c r="M25" s="810">
        <v>0</v>
      </c>
      <c r="N25" s="810"/>
      <c r="O25" s="810">
        <v>1114.2844653530171</v>
      </c>
      <c r="P25" s="810">
        <v>0</v>
      </c>
      <c r="Q25" s="810">
        <v>0</v>
      </c>
      <c r="R25" s="810">
        <v>3518.8602237710297</v>
      </c>
      <c r="S25" s="810">
        <v>0</v>
      </c>
      <c r="T25" s="810">
        <v>0</v>
      </c>
      <c r="U25" s="810">
        <v>0</v>
      </c>
      <c r="V25" s="810">
        <v>18934.397236140889</v>
      </c>
      <c r="W25" s="810">
        <v>0</v>
      </c>
      <c r="X25" s="810">
        <v>0</v>
      </c>
      <c r="Y25" s="810">
        <v>0</v>
      </c>
      <c r="Z25" s="810">
        <v>0</v>
      </c>
      <c r="AA25" s="161"/>
      <c r="AB25" s="818">
        <f t="shared" si="0"/>
        <v>53667.513695490255</v>
      </c>
      <c r="AC25" s="810">
        <v>53652</v>
      </c>
    </row>
    <row r="26" spans="1:29">
      <c r="A26" s="47">
        <v>9.3000000000000007</v>
      </c>
      <c r="B26" s="53" t="s">
        <v>782</v>
      </c>
      <c r="C26" s="810">
        <v>0</v>
      </c>
      <c r="D26" s="810">
        <v>0</v>
      </c>
      <c r="E26" s="810">
        <v>0</v>
      </c>
      <c r="F26" s="810">
        <v>0</v>
      </c>
      <c r="G26" s="810">
        <v>0</v>
      </c>
      <c r="H26" s="810">
        <v>0</v>
      </c>
      <c r="I26" s="810">
        <v>0</v>
      </c>
      <c r="J26" s="810">
        <v>0</v>
      </c>
      <c r="K26" s="816">
        <v>0</v>
      </c>
      <c r="L26" s="810">
        <v>0</v>
      </c>
      <c r="M26" s="810">
        <v>52206</v>
      </c>
      <c r="N26" s="810">
        <v>647.08673461151579</v>
      </c>
      <c r="O26" s="810">
        <v>0</v>
      </c>
      <c r="P26" s="810">
        <v>0</v>
      </c>
      <c r="Q26" s="810">
        <v>20.259146375283652</v>
      </c>
      <c r="R26" s="810">
        <v>29671.779582633437</v>
      </c>
      <c r="S26" s="810">
        <v>0</v>
      </c>
      <c r="T26" s="810">
        <v>0</v>
      </c>
      <c r="U26" s="810">
        <v>0</v>
      </c>
      <c r="V26" s="810">
        <v>2110.7603527290348</v>
      </c>
      <c r="W26" s="810">
        <v>0</v>
      </c>
      <c r="X26" s="810">
        <v>0</v>
      </c>
      <c r="Y26" s="810">
        <v>0</v>
      </c>
      <c r="Z26" s="810">
        <v>0</v>
      </c>
      <c r="AA26" s="810">
        <v>0</v>
      </c>
      <c r="AB26" s="818">
        <f t="shared" si="0"/>
        <v>84655.88581634927</v>
      </c>
      <c r="AC26" s="810">
        <v>84655.88581634927</v>
      </c>
    </row>
    <row r="27" spans="1:29">
      <c r="A27" s="47" t="s">
        <v>783</v>
      </c>
      <c r="B27" s="53" t="s">
        <v>784</v>
      </c>
      <c r="C27" s="810">
        <v>0</v>
      </c>
      <c r="D27" s="810">
        <v>0</v>
      </c>
      <c r="E27" s="810">
        <v>0</v>
      </c>
      <c r="F27" s="810">
        <v>0</v>
      </c>
      <c r="G27" s="810">
        <v>0</v>
      </c>
      <c r="H27" s="810">
        <v>0</v>
      </c>
      <c r="I27" s="810">
        <v>0</v>
      </c>
      <c r="J27" s="810">
        <v>0</v>
      </c>
      <c r="K27" s="810">
        <v>0</v>
      </c>
      <c r="L27" s="810">
        <v>0</v>
      </c>
      <c r="M27" s="810">
        <v>0</v>
      </c>
      <c r="N27" s="161"/>
      <c r="O27" s="810">
        <v>0</v>
      </c>
      <c r="P27" s="810">
        <v>0</v>
      </c>
      <c r="Q27" s="810">
        <v>0</v>
      </c>
      <c r="R27" s="810">
        <v>0</v>
      </c>
      <c r="S27" s="810">
        <v>0</v>
      </c>
      <c r="T27" s="810">
        <v>0</v>
      </c>
      <c r="U27" s="810">
        <v>0</v>
      </c>
      <c r="V27" s="810">
        <v>0</v>
      </c>
      <c r="W27" s="810">
        <v>0</v>
      </c>
      <c r="X27" s="810">
        <v>0</v>
      </c>
      <c r="Y27" s="810">
        <v>0</v>
      </c>
      <c r="Z27" s="810">
        <v>0</v>
      </c>
      <c r="AA27" s="810">
        <v>0</v>
      </c>
      <c r="AB27" s="818">
        <f t="shared" si="0"/>
        <v>0</v>
      </c>
      <c r="AC27" s="810">
        <v>0</v>
      </c>
    </row>
    <row r="28" spans="1:29">
      <c r="A28" s="47" t="s">
        <v>785</v>
      </c>
      <c r="B28" s="53" t="s">
        <v>786</v>
      </c>
      <c r="C28" s="810">
        <v>0</v>
      </c>
      <c r="D28" s="810">
        <v>0</v>
      </c>
      <c r="E28" s="810">
        <v>0</v>
      </c>
      <c r="F28" s="810">
        <v>0</v>
      </c>
      <c r="G28" s="810">
        <v>0</v>
      </c>
      <c r="H28" s="810">
        <v>0</v>
      </c>
      <c r="I28" s="810">
        <v>0</v>
      </c>
      <c r="J28" s="810">
        <v>0</v>
      </c>
      <c r="K28" s="810">
        <v>0</v>
      </c>
      <c r="L28" s="810">
        <v>0</v>
      </c>
      <c r="M28" s="810">
        <v>52206</v>
      </c>
      <c r="N28" s="161"/>
      <c r="O28" s="810">
        <v>0</v>
      </c>
      <c r="P28" s="810">
        <v>0</v>
      </c>
      <c r="Q28" s="817">
        <v>20.259146375283652</v>
      </c>
      <c r="R28" s="810">
        <v>0</v>
      </c>
      <c r="S28" s="810">
        <v>0</v>
      </c>
      <c r="T28" s="810">
        <v>0</v>
      </c>
      <c r="U28" s="810">
        <v>0</v>
      </c>
      <c r="V28" s="810">
        <v>0</v>
      </c>
      <c r="W28" s="810">
        <v>0</v>
      </c>
      <c r="X28" s="810">
        <v>0</v>
      </c>
      <c r="Y28" s="810">
        <v>0</v>
      </c>
      <c r="Z28" s="810">
        <v>0</v>
      </c>
      <c r="AA28" s="810">
        <v>0</v>
      </c>
      <c r="AB28" s="818">
        <f>SUM(C28:AA28)</f>
        <v>52226.259146375283</v>
      </c>
      <c r="AC28" s="810">
        <v>52226.259146375283</v>
      </c>
    </row>
    <row r="29" spans="1:29">
      <c r="A29" s="47" t="s">
        <v>787</v>
      </c>
      <c r="B29" s="53" t="s">
        <v>788</v>
      </c>
      <c r="C29" s="810">
        <v>0</v>
      </c>
      <c r="D29" s="810">
        <v>0</v>
      </c>
      <c r="E29" s="810">
        <v>0</v>
      </c>
      <c r="F29" s="810">
        <v>0</v>
      </c>
      <c r="G29" s="810">
        <v>0</v>
      </c>
      <c r="H29" s="810">
        <v>0</v>
      </c>
      <c r="I29" s="810">
        <v>0</v>
      </c>
      <c r="J29" s="810">
        <v>0</v>
      </c>
      <c r="K29" s="810">
        <v>0</v>
      </c>
      <c r="L29" s="810">
        <v>0</v>
      </c>
      <c r="M29" s="810">
        <v>0</v>
      </c>
      <c r="N29" s="810">
        <v>647.08673461151579</v>
      </c>
      <c r="O29" s="810">
        <v>0</v>
      </c>
      <c r="P29" s="810">
        <v>0</v>
      </c>
      <c r="Q29" s="810">
        <v>0</v>
      </c>
      <c r="R29" s="810">
        <v>29671.779582633437</v>
      </c>
      <c r="S29" s="810">
        <v>0</v>
      </c>
      <c r="T29" s="810">
        <v>0</v>
      </c>
      <c r="U29" s="810">
        <v>0</v>
      </c>
      <c r="V29" s="810">
        <v>2110.7603527290348</v>
      </c>
      <c r="W29" s="810">
        <v>0</v>
      </c>
      <c r="X29" s="810">
        <v>0</v>
      </c>
      <c r="Y29" s="810">
        <v>0</v>
      </c>
      <c r="Z29" s="810">
        <v>0</v>
      </c>
      <c r="AA29" s="810">
        <v>0</v>
      </c>
      <c r="AB29" s="818">
        <f t="shared" si="0"/>
        <v>32429.626669973986</v>
      </c>
      <c r="AC29" s="810">
        <v>32429.626669973986</v>
      </c>
    </row>
    <row r="30" spans="1:29">
      <c r="A30" s="47">
        <v>9.4</v>
      </c>
      <c r="B30" s="53" t="s">
        <v>744</v>
      </c>
      <c r="C30" s="810">
        <v>0</v>
      </c>
      <c r="D30" s="810">
        <v>0</v>
      </c>
      <c r="E30" s="810">
        <v>0</v>
      </c>
      <c r="F30" s="810">
        <v>0</v>
      </c>
      <c r="G30" s="810">
        <v>0</v>
      </c>
      <c r="H30" s="810">
        <v>0</v>
      </c>
      <c r="I30" s="810">
        <v>0</v>
      </c>
      <c r="J30" s="810">
        <v>0</v>
      </c>
      <c r="K30" s="810">
        <v>0</v>
      </c>
      <c r="L30" s="810">
        <v>0</v>
      </c>
      <c r="M30" s="810">
        <v>36608.869289640796</v>
      </c>
      <c r="N30" s="161"/>
      <c r="O30" s="810">
        <v>263.32933405459602</v>
      </c>
      <c r="P30" s="810">
        <v>0</v>
      </c>
      <c r="Q30" s="810">
        <v>0</v>
      </c>
      <c r="R30" s="810">
        <v>18050.14392051657</v>
      </c>
      <c r="S30" s="810">
        <v>0</v>
      </c>
      <c r="T30" s="810">
        <v>0</v>
      </c>
      <c r="U30" s="810">
        <v>0</v>
      </c>
      <c r="V30" s="810">
        <v>0</v>
      </c>
      <c r="W30" s="810">
        <v>0</v>
      </c>
      <c r="X30" s="810">
        <v>0</v>
      </c>
      <c r="Y30" s="810">
        <v>0</v>
      </c>
      <c r="Z30" s="810">
        <v>0</v>
      </c>
      <c r="AA30" s="810">
        <v>0</v>
      </c>
      <c r="AB30" s="818">
        <f t="shared" si="0"/>
        <v>54922.342544211962</v>
      </c>
      <c r="AC30" s="810">
        <v>54922.342544211962</v>
      </c>
    </row>
    <row r="31" spans="1:29">
      <c r="A31" s="47">
        <v>9.5</v>
      </c>
      <c r="B31" s="53" t="s">
        <v>745</v>
      </c>
      <c r="C31" s="810">
        <v>0</v>
      </c>
      <c r="D31" s="810">
        <v>0</v>
      </c>
      <c r="E31" s="810">
        <v>0</v>
      </c>
      <c r="F31" s="810">
        <v>0</v>
      </c>
      <c r="G31" s="810">
        <v>0</v>
      </c>
      <c r="H31" s="810">
        <v>0</v>
      </c>
      <c r="I31" s="810">
        <v>0</v>
      </c>
      <c r="J31" s="810">
        <v>0</v>
      </c>
      <c r="K31" s="810">
        <v>0</v>
      </c>
      <c r="L31" s="810">
        <v>0</v>
      </c>
      <c r="M31" s="810">
        <v>0</v>
      </c>
      <c r="N31" s="810">
        <v>0</v>
      </c>
      <c r="O31" s="810">
        <v>0</v>
      </c>
      <c r="P31" s="810">
        <v>0</v>
      </c>
      <c r="Q31" s="810">
        <v>0</v>
      </c>
      <c r="R31" s="810">
        <v>5204.2187045112205</v>
      </c>
      <c r="S31" s="810">
        <v>0</v>
      </c>
      <c r="T31" s="810">
        <v>0</v>
      </c>
      <c r="U31" s="810">
        <v>0</v>
      </c>
      <c r="V31" s="810">
        <v>99441.051498154207</v>
      </c>
      <c r="W31" s="810">
        <v>0</v>
      </c>
      <c r="X31" s="810">
        <v>0</v>
      </c>
      <c r="Y31" s="810">
        <v>0</v>
      </c>
      <c r="Z31" s="810">
        <v>0</v>
      </c>
      <c r="AA31" s="810">
        <v>0</v>
      </c>
      <c r="AB31" s="818">
        <f t="shared" si="0"/>
        <v>104645.27020266543</v>
      </c>
      <c r="AC31" s="810">
        <v>104645</v>
      </c>
    </row>
    <row r="32" spans="1:29">
      <c r="A32" s="47">
        <v>10</v>
      </c>
      <c r="B32" s="53" t="s">
        <v>631</v>
      </c>
      <c r="C32" s="810">
        <v>0</v>
      </c>
      <c r="D32" s="810">
        <v>0</v>
      </c>
      <c r="E32" s="810">
        <v>0</v>
      </c>
      <c r="F32" s="810">
        <v>0</v>
      </c>
      <c r="G32" s="810">
        <v>0</v>
      </c>
      <c r="H32" s="810">
        <v>0</v>
      </c>
      <c r="I32" s="810">
        <v>0</v>
      </c>
      <c r="J32" s="810">
        <v>0</v>
      </c>
      <c r="K32" s="810">
        <v>0</v>
      </c>
      <c r="L32" s="810">
        <v>0</v>
      </c>
      <c r="M32" s="810">
        <v>0</v>
      </c>
      <c r="N32" s="810">
        <v>0</v>
      </c>
      <c r="O32" s="810">
        <v>0</v>
      </c>
      <c r="P32" s="810">
        <v>0</v>
      </c>
      <c r="Q32" s="810">
        <v>0</v>
      </c>
      <c r="R32" s="810">
        <v>14069.96507002028</v>
      </c>
      <c r="S32" s="810">
        <v>0</v>
      </c>
      <c r="T32" s="810">
        <v>0</v>
      </c>
      <c r="U32" s="810">
        <v>0</v>
      </c>
      <c r="V32" s="810">
        <v>11449.10444093892</v>
      </c>
      <c r="W32" s="810">
        <v>0</v>
      </c>
      <c r="X32" s="810">
        <v>0</v>
      </c>
      <c r="Y32" s="810">
        <v>0</v>
      </c>
      <c r="Z32" s="810">
        <v>0</v>
      </c>
      <c r="AA32" s="810">
        <v>0</v>
      </c>
      <c r="AB32" s="818">
        <f t="shared" si="0"/>
        <v>25519.069510959198</v>
      </c>
      <c r="AC32" s="810">
        <v>25519</v>
      </c>
    </row>
    <row r="33" spans="1:29">
      <c r="A33" s="47" t="s">
        <v>285</v>
      </c>
      <c r="B33" s="53" t="s">
        <v>746</v>
      </c>
      <c r="C33" s="810">
        <v>0</v>
      </c>
      <c r="D33" s="810">
        <v>0</v>
      </c>
      <c r="E33" s="810">
        <v>0</v>
      </c>
      <c r="F33" s="810">
        <v>0</v>
      </c>
      <c r="G33" s="810">
        <v>0</v>
      </c>
      <c r="H33" s="810">
        <v>0</v>
      </c>
      <c r="I33" s="810">
        <v>0</v>
      </c>
      <c r="J33" s="810">
        <v>0</v>
      </c>
      <c r="K33" s="810">
        <v>0</v>
      </c>
      <c r="L33" s="810">
        <v>0</v>
      </c>
      <c r="M33" s="810">
        <v>0</v>
      </c>
      <c r="N33" s="810">
        <v>0</v>
      </c>
      <c r="O33" s="810">
        <v>0</v>
      </c>
      <c r="P33" s="810">
        <v>0</v>
      </c>
      <c r="Q33" s="810">
        <v>0</v>
      </c>
      <c r="R33" s="161"/>
      <c r="S33" s="810">
        <v>0</v>
      </c>
      <c r="T33" s="810">
        <v>0</v>
      </c>
      <c r="U33" s="810">
        <v>0</v>
      </c>
      <c r="V33" s="810">
        <v>0</v>
      </c>
      <c r="W33" s="810">
        <v>0</v>
      </c>
      <c r="X33" s="810">
        <v>0</v>
      </c>
      <c r="Y33" s="810">
        <v>0</v>
      </c>
      <c r="Z33" s="810">
        <v>0</v>
      </c>
      <c r="AA33" s="810">
        <v>0</v>
      </c>
      <c r="AB33" s="818">
        <f t="shared" si="0"/>
        <v>0</v>
      </c>
      <c r="AC33" s="810">
        <v>0</v>
      </c>
    </row>
    <row r="34" spans="1:29">
      <c r="A34" s="47" t="s">
        <v>287</v>
      </c>
      <c r="B34" s="53" t="s">
        <v>747</v>
      </c>
      <c r="C34" s="810">
        <v>0</v>
      </c>
      <c r="D34" s="810">
        <v>0</v>
      </c>
      <c r="E34" s="810">
        <v>0</v>
      </c>
      <c r="F34" s="810">
        <v>0</v>
      </c>
      <c r="G34" s="810">
        <v>0</v>
      </c>
      <c r="H34" s="810">
        <v>0</v>
      </c>
      <c r="I34" s="810">
        <v>0</v>
      </c>
      <c r="J34" s="810">
        <v>0</v>
      </c>
      <c r="K34" s="810">
        <v>0</v>
      </c>
      <c r="L34" s="810">
        <v>0</v>
      </c>
      <c r="M34" s="810">
        <v>0</v>
      </c>
      <c r="N34" s="810">
        <v>0</v>
      </c>
      <c r="O34" s="810">
        <v>0</v>
      </c>
      <c r="P34" s="810">
        <v>0</v>
      </c>
      <c r="Q34" s="810">
        <v>0</v>
      </c>
      <c r="R34" s="810">
        <v>566.82351050810007</v>
      </c>
      <c r="S34" s="810">
        <v>0</v>
      </c>
      <c r="T34" s="810">
        <v>0</v>
      </c>
      <c r="U34" s="810">
        <v>0</v>
      </c>
      <c r="V34" s="810">
        <v>358.76346937466002</v>
      </c>
      <c r="W34" s="810">
        <v>0</v>
      </c>
      <c r="X34" s="810">
        <v>0</v>
      </c>
      <c r="Y34" s="810">
        <v>0</v>
      </c>
      <c r="Z34" s="810">
        <v>0</v>
      </c>
      <c r="AA34" s="810">
        <v>0</v>
      </c>
      <c r="AB34" s="818">
        <f t="shared" si="0"/>
        <v>925.58697988276003</v>
      </c>
      <c r="AC34" s="810">
        <v>926</v>
      </c>
    </row>
    <row r="35" spans="1:29">
      <c r="A35" s="47" t="s">
        <v>289</v>
      </c>
      <c r="B35" s="53" t="s">
        <v>749</v>
      </c>
      <c r="C35" s="810">
        <v>0</v>
      </c>
      <c r="D35" s="810">
        <v>0</v>
      </c>
      <c r="E35" s="810">
        <v>0</v>
      </c>
      <c r="F35" s="810">
        <v>0</v>
      </c>
      <c r="G35" s="810">
        <v>0</v>
      </c>
      <c r="H35" s="810">
        <v>0</v>
      </c>
      <c r="I35" s="810">
        <v>0</v>
      </c>
      <c r="J35" s="810">
        <v>0</v>
      </c>
      <c r="K35" s="810">
        <v>0</v>
      </c>
      <c r="L35" s="810">
        <v>0</v>
      </c>
      <c r="M35" s="810">
        <v>0</v>
      </c>
      <c r="N35" s="810">
        <v>0</v>
      </c>
      <c r="O35" s="810">
        <v>0</v>
      </c>
      <c r="P35" s="810">
        <v>0</v>
      </c>
      <c r="Q35" s="810">
        <v>0</v>
      </c>
      <c r="R35" s="810">
        <v>18528.48859452</v>
      </c>
      <c r="S35" s="810">
        <v>0</v>
      </c>
      <c r="T35" s="810">
        <v>0</v>
      </c>
      <c r="U35" s="810">
        <v>0</v>
      </c>
      <c r="V35" s="810">
        <v>1.7179500000000001</v>
      </c>
      <c r="W35" s="810">
        <v>0</v>
      </c>
      <c r="X35" s="810">
        <v>0</v>
      </c>
      <c r="Y35" s="810">
        <v>0</v>
      </c>
      <c r="Z35" s="810">
        <v>0</v>
      </c>
      <c r="AA35" s="810">
        <v>0</v>
      </c>
      <c r="AB35" s="818">
        <f t="shared" si="0"/>
        <v>18530.206544519999</v>
      </c>
      <c r="AC35" s="810">
        <v>18530</v>
      </c>
    </row>
    <row r="36" spans="1:29">
      <c r="A36" s="69">
        <v>11</v>
      </c>
      <c r="B36" s="82" t="s">
        <v>750</v>
      </c>
      <c r="C36" s="811">
        <v>0</v>
      </c>
      <c r="D36" s="811">
        <v>0</v>
      </c>
      <c r="E36" s="811">
        <v>0</v>
      </c>
      <c r="F36" s="811">
        <v>0</v>
      </c>
      <c r="G36" s="811">
        <v>0</v>
      </c>
      <c r="H36" s="811">
        <v>0</v>
      </c>
      <c r="I36" s="811">
        <v>0</v>
      </c>
      <c r="J36" s="811">
        <v>0</v>
      </c>
      <c r="K36" s="811">
        <v>0</v>
      </c>
      <c r="L36" s="811">
        <v>0</v>
      </c>
      <c r="M36" s="811">
        <v>0</v>
      </c>
      <c r="N36" s="811">
        <v>0</v>
      </c>
      <c r="O36" s="811">
        <v>0</v>
      </c>
      <c r="P36" s="811">
        <v>0</v>
      </c>
      <c r="Q36" s="811">
        <v>0</v>
      </c>
      <c r="R36" s="171"/>
      <c r="S36" s="811">
        <v>0</v>
      </c>
      <c r="T36" s="811">
        <v>0</v>
      </c>
      <c r="U36" s="811">
        <v>0</v>
      </c>
      <c r="V36" s="811">
        <v>0</v>
      </c>
      <c r="W36" s="811">
        <v>0</v>
      </c>
      <c r="X36" s="811">
        <v>0</v>
      </c>
      <c r="Y36" s="811">
        <v>0</v>
      </c>
      <c r="Z36" s="811">
        <v>0</v>
      </c>
      <c r="AA36" s="811">
        <v>0</v>
      </c>
      <c r="AB36" s="818">
        <f t="shared" si="0"/>
        <v>0</v>
      </c>
      <c r="AC36" s="810">
        <v>0</v>
      </c>
    </row>
    <row r="37" spans="1:29">
      <c r="A37" s="130" t="s">
        <v>789</v>
      </c>
      <c r="B37" s="100" t="s">
        <v>751</v>
      </c>
      <c r="C37" s="814">
        <f>SUM(C6:C7,C10:C14,C16,C19:C20,C32:C36)</f>
        <v>298830.74757929199</v>
      </c>
      <c r="D37" s="814">
        <f>SUM(D6:D7,D10:D14,D16,D19:D20,D32:D36)</f>
        <v>0</v>
      </c>
      <c r="E37" s="814">
        <f t="shared" ref="E37:AB37" si="1">SUM(E6:E7,E10:E14,E16,E19:E20,E32:E36)</f>
        <v>0</v>
      </c>
      <c r="F37" s="814">
        <f t="shared" si="1"/>
        <v>0</v>
      </c>
      <c r="G37" s="814">
        <f>SUM(G6:G7,G10:G14,G16,G19:G20,G32:G36)</f>
        <v>597896.55972953385</v>
      </c>
      <c r="H37" s="814">
        <f t="shared" si="1"/>
        <v>8251.5831189789205</v>
      </c>
      <c r="I37" s="814">
        <f t="shared" si="1"/>
        <v>0</v>
      </c>
      <c r="J37" s="814">
        <f t="shared" si="1"/>
        <v>20.079055951299999</v>
      </c>
      <c r="K37" s="814">
        <f t="shared" si="1"/>
        <v>11052.507356419448</v>
      </c>
      <c r="L37" s="814">
        <f t="shared" si="1"/>
        <v>5172.259377373146</v>
      </c>
      <c r="M37" s="814">
        <f t="shared" si="1"/>
        <v>88814.869289640803</v>
      </c>
      <c r="N37" s="814">
        <f t="shared" si="1"/>
        <v>647.08673461151579</v>
      </c>
      <c r="O37" s="814">
        <f t="shared" si="1"/>
        <v>159329.37519252644</v>
      </c>
      <c r="P37" s="814">
        <f t="shared" si="1"/>
        <v>0</v>
      </c>
      <c r="Q37" s="814">
        <f t="shared" si="1"/>
        <v>20.259146375283652</v>
      </c>
      <c r="R37" s="814">
        <f>SUM(R6:R7,R10:R14,R16,R19:R20,R32:R36)</f>
        <v>424530.07213452418</v>
      </c>
      <c r="S37" s="814">
        <f t="shared" si="1"/>
        <v>0</v>
      </c>
      <c r="T37" s="814">
        <f t="shared" si="1"/>
        <v>0</v>
      </c>
      <c r="U37" s="814">
        <f t="shared" si="1"/>
        <v>0</v>
      </c>
      <c r="V37" s="814">
        <f>SUM(V6:V7,V10:V14,V16,V19:V20,V32:V36)</f>
        <v>133171.31589144084</v>
      </c>
      <c r="W37" s="814">
        <f t="shared" si="1"/>
        <v>13398.73835</v>
      </c>
      <c r="X37" s="814">
        <f t="shared" si="1"/>
        <v>0</v>
      </c>
      <c r="Y37" s="814">
        <f t="shared" si="1"/>
        <v>0</v>
      </c>
      <c r="Z37" s="814">
        <f t="shared" si="1"/>
        <v>0</v>
      </c>
      <c r="AA37" s="814">
        <f t="shared" si="1"/>
        <v>2003.1791184739282</v>
      </c>
      <c r="AB37" s="819">
        <f t="shared" si="1"/>
        <v>1743138.6320751414</v>
      </c>
      <c r="AC37" s="819">
        <f>SUM(AC6:AC7,AC10:AC14,AC16,AC19:AC20,AC32:AC36)</f>
        <v>1416300.6297556302</v>
      </c>
    </row>
    <row r="38" spans="1:29">
      <c r="AB38" s="51"/>
      <c r="AC38" s="51"/>
    </row>
  </sheetData>
  <mergeCells count="4">
    <mergeCell ref="C4:AA4"/>
    <mergeCell ref="AB4:AB5"/>
    <mergeCell ref="AC4:AC5"/>
    <mergeCell ref="A4:B4"/>
  </mergeCells>
  <hyperlinks>
    <hyperlink ref="AE5" location="Index!A1" display="Index" xr:uid="{95EC3172-8FDE-419A-A279-F23CD847780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D81A-C6FD-4882-9740-DED62BF68AB0}">
  <dimension ref="A1:F7"/>
  <sheetViews>
    <sheetView workbookViewId="0"/>
  </sheetViews>
  <sheetFormatPr defaultColWidth="8.7265625" defaultRowHeight="14.5"/>
  <cols>
    <col min="1" max="1" width="18.453125" style="22" customWidth="1"/>
    <col min="2" max="2" width="12.453125" style="22" customWidth="1"/>
    <col min="3" max="3" width="63.54296875" style="22" customWidth="1"/>
    <col min="4" max="4" width="40.26953125" style="22" customWidth="1"/>
    <col min="5" max="16384" width="8.7265625" style="22"/>
  </cols>
  <sheetData>
    <row r="1" spans="1:6">
      <c r="A1" s="10" t="s">
        <v>790</v>
      </c>
    </row>
    <row r="3" spans="1:6" ht="24" customHeight="1">
      <c r="A3" s="56" t="s">
        <v>161</v>
      </c>
      <c r="B3" s="56" t="s">
        <v>162</v>
      </c>
      <c r="C3" s="56" t="s">
        <v>185</v>
      </c>
      <c r="D3" s="56" t="s">
        <v>184</v>
      </c>
      <c r="F3" s="21" t="s">
        <v>186</v>
      </c>
    </row>
    <row r="4" spans="1:6" ht="34.5">
      <c r="A4" s="175" t="s">
        <v>791</v>
      </c>
      <c r="B4" s="36" t="s">
        <v>164</v>
      </c>
      <c r="C4" s="37" t="s">
        <v>792</v>
      </c>
      <c r="D4" s="37" t="s">
        <v>2000</v>
      </c>
    </row>
    <row r="5" spans="1:6" ht="23">
      <c r="A5" s="176" t="s">
        <v>793</v>
      </c>
      <c r="B5" s="158" t="s">
        <v>190</v>
      </c>
      <c r="C5" s="19" t="s">
        <v>794</v>
      </c>
      <c r="D5" s="19" t="s">
        <v>2001</v>
      </c>
    </row>
    <row r="6" spans="1:6" ht="23">
      <c r="A6" s="176" t="s">
        <v>795</v>
      </c>
      <c r="B6" s="158" t="s">
        <v>796</v>
      </c>
      <c r="C6" s="19" t="s">
        <v>797</v>
      </c>
      <c r="D6" s="19" t="s">
        <v>2002</v>
      </c>
    </row>
    <row r="7" spans="1:6" ht="46">
      <c r="A7" s="177" t="s">
        <v>798</v>
      </c>
      <c r="B7" s="158" t="s">
        <v>173</v>
      </c>
      <c r="C7" s="19" t="s">
        <v>799</v>
      </c>
      <c r="D7" s="19" t="s">
        <v>2003</v>
      </c>
    </row>
  </sheetData>
  <hyperlinks>
    <hyperlink ref="F3" location="Index!A1" display="Index" xr:uid="{D833C0A9-502C-47ED-8C3C-A0B31C2D2A3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A1AB-A901-4A60-BD49-49505A793BE0}">
  <dimension ref="A1:G9"/>
  <sheetViews>
    <sheetView workbookViewId="0"/>
  </sheetViews>
  <sheetFormatPr defaultColWidth="8.7265625" defaultRowHeight="13"/>
  <cols>
    <col min="1" max="1" width="18.1796875" style="11" customWidth="1"/>
    <col min="2" max="2" width="11" style="11" bestFit="1" customWidth="1"/>
    <col min="3" max="3" width="50.453125" style="11" customWidth="1"/>
    <col min="4" max="4" width="48.54296875" style="11" customWidth="1"/>
    <col min="5" max="16384" width="8.7265625" style="11"/>
  </cols>
  <sheetData>
    <row r="1" spans="1:7">
      <c r="A1" s="10" t="s">
        <v>199</v>
      </c>
    </row>
    <row r="4" spans="1:7" ht="31.5" customHeight="1">
      <c r="A4" s="12" t="s">
        <v>161</v>
      </c>
      <c r="B4" s="12" t="s">
        <v>162</v>
      </c>
      <c r="C4" s="13" t="s">
        <v>185</v>
      </c>
      <c r="D4" s="13" t="s">
        <v>184</v>
      </c>
      <c r="G4" s="21" t="s">
        <v>186</v>
      </c>
    </row>
    <row r="5" spans="1:7" ht="23">
      <c r="A5" s="16" t="s">
        <v>187</v>
      </c>
      <c r="B5" s="16" t="s">
        <v>164</v>
      </c>
      <c r="C5" s="15" t="s">
        <v>188</v>
      </c>
      <c r="D5" s="280" t="s">
        <v>2079</v>
      </c>
    </row>
    <row r="6" spans="1:7" ht="34.5">
      <c r="A6" s="18" t="s">
        <v>189</v>
      </c>
      <c r="B6" s="18" t="s">
        <v>190</v>
      </c>
      <c r="C6" s="19" t="s">
        <v>191</v>
      </c>
      <c r="D6" s="963" t="s">
        <v>2079</v>
      </c>
    </row>
    <row r="7" spans="1:7" ht="23">
      <c r="A7" s="18" t="s">
        <v>192</v>
      </c>
      <c r="B7" s="18" t="s">
        <v>193</v>
      </c>
      <c r="C7" s="19" t="s">
        <v>194</v>
      </c>
      <c r="D7" s="963" t="s">
        <v>2079</v>
      </c>
    </row>
    <row r="8" spans="1:7" ht="23">
      <c r="A8" s="18" t="s">
        <v>195</v>
      </c>
      <c r="B8" s="18" t="s">
        <v>173</v>
      </c>
      <c r="C8" s="19" t="s">
        <v>196</v>
      </c>
      <c r="D8" s="963" t="s">
        <v>2079</v>
      </c>
    </row>
    <row r="9" spans="1:7" ht="23">
      <c r="A9" s="18" t="s">
        <v>197</v>
      </c>
      <c r="B9" s="18" t="s">
        <v>175</v>
      </c>
      <c r="C9" s="19" t="s">
        <v>198</v>
      </c>
      <c r="D9" s="963" t="s">
        <v>2080</v>
      </c>
    </row>
  </sheetData>
  <conditionalFormatting sqref="C6:D9">
    <cfRule type="cellIs" dxfId="11" priority="1" stopIfTrue="1" operator="lessThan">
      <formula>0</formula>
    </cfRule>
  </conditionalFormatting>
  <hyperlinks>
    <hyperlink ref="G4" location="Index!A1" display="Index" xr:uid="{7DA86E89-4FD7-464C-8088-AB102575B47F}"/>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B8E69-5FB2-469E-AD46-6B36BDC3F43C}">
  <dimension ref="A1:J8"/>
  <sheetViews>
    <sheetView workbookViewId="0"/>
  </sheetViews>
  <sheetFormatPr defaultColWidth="8.7265625" defaultRowHeight="14.5"/>
  <cols>
    <col min="1" max="1" width="8.7265625" style="22"/>
    <col min="2" max="2" width="37.453125" style="22" customWidth="1"/>
    <col min="3" max="3" width="12.1796875" style="22" customWidth="1"/>
    <col min="4" max="4" width="8.81640625" style="22" bestFit="1" customWidth="1"/>
    <col min="5" max="5" width="18.54296875" style="22" customWidth="1"/>
    <col min="6" max="7" width="8.81640625" style="22" bestFit="1" customWidth="1"/>
    <col min="8" max="8" width="9.54296875" style="22" bestFit="1" customWidth="1"/>
    <col min="9" max="16384" width="8.7265625" style="22"/>
  </cols>
  <sheetData>
    <row r="1" spans="1:10">
      <c r="A1" s="10" t="s">
        <v>800</v>
      </c>
    </row>
    <row r="3" spans="1:10">
      <c r="A3" s="178"/>
      <c r="B3" s="4"/>
      <c r="C3" s="155" t="s">
        <v>201</v>
      </c>
      <c r="D3" s="155" t="s">
        <v>202</v>
      </c>
      <c r="E3" s="155" t="s">
        <v>203</v>
      </c>
      <c r="F3" s="155" t="s">
        <v>204</v>
      </c>
      <c r="G3" s="155" t="s">
        <v>205</v>
      </c>
      <c r="H3" s="155" t="s">
        <v>206</v>
      </c>
    </row>
    <row r="4" spans="1:10">
      <c r="A4" s="68"/>
      <c r="B4" s="68"/>
      <c r="C4" s="1016" t="s">
        <v>801</v>
      </c>
      <c r="D4" s="1016"/>
      <c r="E4" s="1016"/>
      <c r="F4" s="1016"/>
      <c r="G4" s="1016"/>
      <c r="H4" s="1016"/>
    </row>
    <row r="5" spans="1:10" ht="23">
      <c r="A5" s="68" t="s">
        <v>235</v>
      </c>
      <c r="B5" s="68"/>
      <c r="C5" s="58" t="s">
        <v>802</v>
      </c>
      <c r="D5" s="58" t="s">
        <v>803</v>
      </c>
      <c r="E5" s="58" t="s">
        <v>804</v>
      </c>
      <c r="F5" s="58" t="s">
        <v>805</v>
      </c>
      <c r="G5" s="58" t="s">
        <v>806</v>
      </c>
      <c r="H5" s="58" t="s">
        <v>237</v>
      </c>
      <c r="J5" s="21" t="s">
        <v>186</v>
      </c>
    </row>
    <row r="6" spans="1:10">
      <c r="A6" s="70">
        <v>1</v>
      </c>
      <c r="B6" s="136" t="s">
        <v>807</v>
      </c>
      <c r="C6" s="835">
        <v>3476.6636950000002</v>
      </c>
      <c r="D6" s="835">
        <v>268261.76750800002</v>
      </c>
      <c r="E6" s="835">
        <v>163194.29674399999</v>
      </c>
      <c r="F6" s="835">
        <v>894128.20460599998</v>
      </c>
      <c r="G6" s="835">
        <v>295.65260899999998</v>
      </c>
      <c r="H6" s="835">
        <v>1329356.585162</v>
      </c>
    </row>
    <row r="7" spans="1:10">
      <c r="A7" s="141">
        <v>2</v>
      </c>
      <c r="B7" s="170" t="s">
        <v>808</v>
      </c>
      <c r="C7" s="836">
        <v>0</v>
      </c>
      <c r="D7" s="836">
        <v>111557.20416862</v>
      </c>
      <c r="E7" s="836">
        <v>42495.496766999997</v>
      </c>
      <c r="F7" s="836">
        <v>6931.1572300600001</v>
      </c>
      <c r="G7" s="836">
        <v>0</v>
      </c>
      <c r="H7" s="836">
        <v>160983.85816567999</v>
      </c>
    </row>
    <row r="8" spans="1:10">
      <c r="A8" s="179">
        <v>3</v>
      </c>
      <c r="B8" s="180" t="s">
        <v>237</v>
      </c>
      <c r="C8" s="789">
        <v>3476.6636950000002</v>
      </c>
      <c r="D8" s="789">
        <v>379818.97167662001</v>
      </c>
      <c r="E8" s="789">
        <v>205689.793511</v>
      </c>
      <c r="F8" s="789">
        <v>901059.36183605995</v>
      </c>
      <c r="G8" s="789">
        <v>295.65260899999998</v>
      </c>
      <c r="H8" s="789">
        <v>1490340.44332768</v>
      </c>
    </row>
  </sheetData>
  <mergeCells count="1">
    <mergeCell ref="C4:H4"/>
  </mergeCells>
  <hyperlinks>
    <hyperlink ref="J5" location="Index!A1" display="Index" xr:uid="{756FFD83-955E-43FE-BD60-8195463033FD}"/>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0E4E8-7693-46E8-8AA3-6C978C1AED7F}">
  <dimension ref="A1:K29"/>
  <sheetViews>
    <sheetView workbookViewId="0"/>
  </sheetViews>
  <sheetFormatPr defaultColWidth="8.7265625" defaultRowHeight="14.5"/>
  <cols>
    <col min="1" max="1" width="8.7265625" style="22"/>
    <col min="2" max="2" width="25.1796875" style="22" customWidth="1"/>
    <col min="3" max="3" width="8.7265625" style="22"/>
    <col min="4" max="5" width="10.453125" style="22" customWidth="1"/>
    <col min="6" max="6" width="10.81640625" style="22" customWidth="1"/>
    <col min="7" max="7" width="11.453125" style="22" customWidth="1"/>
    <col min="8" max="8" width="20.1796875" style="22" customWidth="1"/>
    <col min="9" max="16384" width="8.7265625" style="22"/>
  </cols>
  <sheetData>
    <row r="1" spans="1:11">
      <c r="A1" s="10" t="s">
        <v>812</v>
      </c>
    </row>
    <row r="4" spans="1:11">
      <c r="A4" s="15"/>
      <c r="B4" s="15"/>
      <c r="C4" s="14" t="s">
        <v>201</v>
      </c>
      <c r="D4" s="14" t="s">
        <v>202</v>
      </c>
      <c r="E4" s="14" t="s">
        <v>203</v>
      </c>
      <c r="F4" s="14" t="s">
        <v>204</v>
      </c>
      <c r="G4" s="14" t="s">
        <v>205</v>
      </c>
      <c r="H4" s="14" t="s">
        <v>206</v>
      </c>
    </row>
    <row r="5" spans="1:11">
      <c r="A5" s="98"/>
      <c r="B5" s="98"/>
      <c r="C5" s="1019" t="s">
        <v>813</v>
      </c>
      <c r="D5" s="1020"/>
      <c r="E5" s="1020"/>
      <c r="F5" s="1020"/>
      <c r="G5" s="1021" t="s">
        <v>814</v>
      </c>
      <c r="H5" s="1023" t="s">
        <v>815</v>
      </c>
      <c r="I5" s="187"/>
    </row>
    <row r="6" spans="1:11" ht="18.75" customHeight="1">
      <c r="A6" s="98"/>
      <c r="B6" s="183"/>
      <c r="C6" s="56"/>
      <c r="D6" s="1024" t="s">
        <v>853</v>
      </c>
      <c r="E6" s="1025"/>
      <c r="F6" s="1017" t="s">
        <v>855</v>
      </c>
      <c r="G6" s="1021"/>
      <c r="H6" s="1023"/>
      <c r="I6" s="187"/>
      <c r="K6" s="967" t="s">
        <v>186</v>
      </c>
    </row>
    <row r="7" spans="1:11">
      <c r="A7" s="98"/>
      <c r="B7" s="98"/>
      <c r="C7" s="184"/>
      <c r="D7" s="1026"/>
      <c r="E7" s="1028" t="s">
        <v>854</v>
      </c>
      <c r="F7" s="1018"/>
      <c r="G7" s="1021"/>
      <c r="H7" s="1023"/>
      <c r="I7" s="187"/>
      <c r="K7" s="967"/>
    </row>
    <row r="8" spans="1:11" ht="46" customHeight="1">
      <c r="A8" s="1015" t="s">
        <v>235</v>
      </c>
      <c r="B8" s="1015"/>
      <c r="C8" s="185"/>
      <c r="D8" s="1027"/>
      <c r="E8" s="1022"/>
      <c r="F8" s="1018"/>
      <c r="G8" s="1022"/>
      <c r="H8" s="1023"/>
      <c r="I8" s="187"/>
    </row>
    <row r="9" spans="1:11">
      <c r="A9" s="181" t="s">
        <v>483</v>
      </c>
      <c r="B9" s="15" t="s">
        <v>816</v>
      </c>
      <c r="C9" s="662">
        <v>73176.127202000003</v>
      </c>
      <c r="D9" s="15"/>
      <c r="E9" s="662">
        <v>1517.7770869999999</v>
      </c>
      <c r="F9" s="17"/>
      <c r="G9" s="662">
        <v>-754.14083600000004</v>
      </c>
      <c r="H9" s="17"/>
    </row>
    <row r="10" spans="1:11">
      <c r="A10" s="181" t="s">
        <v>485</v>
      </c>
      <c r="B10" s="15" t="s">
        <v>817</v>
      </c>
      <c r="C10" s="662">
        <v>384.65112800000003</v>
      </c>
      <c r="D10" s="15"/>
      <c r="E10" s="662">
        <v>0</v>
      </c>
      <c r="F10" s="15"/>
      <c r="G10" s="662">
        <v>-28.684698000000001</v>
      </c>
      <c r="H10" s="15"/>
    </row>
    <row r="11" spans="1:11">
      <c r="A11" s="181" t="s">
        <v>818</v>
      </c>
      <c r="B11" s="15" t="s">
        <v>819</v>
      </c>
      <c r="C11" s="662">
        <v>109588.46127699999</v>
      </c>
      <c r="D11" s="15"/>
      <c r="E11" s="662">
        <v>902.69890199999998</v>
      </c>
      <c r="F11" s="15"/>
      <c r="G11" s="662">
        <v>-428.37342999999998</v>
      </c>
      <c r="H11" s="15"/>
    </row>
    <row r="12" spans="1:11" ht="23">
      <c r="A12" s="181" t="s">
        <v>820</v>
      </c>
      <c r="B12" s="15" t="s">
        <v>821</v>
      </c>
      <c r="C12" s="662">
        <v>775.60312099999999</v>
      </c>
      <c r="D12" s="15"/>
      <c r="E12" s="662">
        <v>0</v>
      </c>
      <c r="F12" s="15"/>
      <c r="G12" s="662">
        <v>-13.759541</v>
      </c>
      <c r="H12" s="15"/>
    </row>
    <row r="13" spans="1:11">
      <c r="A13" s="181" t="s">
        <v>822</v>
      </c>
      <c r="B13" s="15" t="s">
        <v>823</v>
      </c>
      <c r="C13" s="662">
        <v>8595.2785619999995</v>
      </c>
      <c r="D13" s="15"/>
      <c r="E13" s="662">
        <v>286.36564800000002</v>
      </c>
      <c r="F13" s="15"/>
      <c r="G13" s="662">
        <v>-195.80634499999999</v>
      </c>
      <c r="H13" s="15"/>
    </row>
    <row r="14" spans="1:11">
      <c r="A14" s="181" t="s">
        <v>824</v>
      </c>
      <c r="B14" s="15" t="s">
        <v>825</v>
      </c>
      <c r="C14" s="662">
        <v>110769.194772</v>
      </c>
      <c r="D14" s="15"/>
      <c r="E14" s="662">
        <v>7639.0860069999999</v>
      </c>
      <c r="F14" s="15"/>
      <c r="G14" s="662">
        <v>-2697.8675750000002</v>
      </c>
      <c r="H14" s="15"/>
    </row>
    <row r="15" spans="1:11">
      <c r="A15" s="181" t="s">
        <v>826</v>
      </c>
      <c r="B15" s="15" t="s">
        <v>827</v>
      </c>
      <c r="C15" s="662">
        <v>52609.486513000003</v>
      </c>
      <c r="D15" s="15"/>
      <c r="E15" s="662">
        <v>1166.7403340000001</v>
      </c>
      <c r="F15" s="15"/>
      <c r="G15" s="662">
        <v>-530.40415900000005</v>
      </c>
      <c r="H15" s="15"/>
    </row>
    <row r="16" spans="1:11">
      <c r="A16" s="181" t="s">
        <v>828</v>
      </c>
      <c r="B16" s="15" t="s">
        <v>829</v>
      </c>
      <c r="C16" s="662">
        <v>17978.850829999999</v>
      </c>
      <c r="D16" s="15"/>
      <c r="E16" s="662">
        <v>22</v>
      </c>
      <c r="F16" s="15"/>
      <c r="G16" s="662">
        <v>-132.76915</v>
      </c>
      <c r="H16" s="15"/>
    </row>
    <row r="17" spans="1:8" ht="23">
      <c r="A17" s="181" t="s">
        <v>830</v>
      </c>
      <c r="B17" s="15" t="s">
        <v>831</v>
      </c>
      <c r="C17" s="662">
        <v>47671.596643999997</v>
      </c>
      <c r="D17" s="15"/>
      <c r="E17" s="662">
        <v>1652.9013170000001</v>
      </c>
      <c r="F17" s="15"/>
      <c r="G17" s="662">
        <v>-896.31681800000001</v>
      </c>
      <c r="H17" s="15"/>
    </row>
    <row r="18" spans="1:8">
      <c r="A18" s="181" t="s">
        <v>832</v>
      </c>
      <c r="B18" s="15" t="s">
        <v>833</v>
      </c>
      <c r="C18" s="662">
        <v>42137.747819999997</v>
      </c>
      <c r="D18" s="15"/>
      <c r="E18" s="662">
        <v>2791.8429729999998</v>
      </c>
      <c r="F18" s="15"/>
      <c r="G18" s="662">
        <v>-1679.9901870000001</v>
      </c>
      <c r="H18" s="15"/>
    </row>
    <row r="19" spans="1:8">
      <c r="A19" s="181" t="s">
        <v>834</v>
      </c>
      <c r="B19" s="15" t="s">
        <v>835</v>
      </c>
      <c r="C19" s="662">
        <v>0</v>
      </c>
      <c r="D19" s="15"/>
      <c r="E19" s="662">
        <v>0</v>
      </c>
      <c r="F19" s="15"/>
      <c r="G19" s="662">
        <v>0</v>
      </c>
      <c r="H19" s="15"/>
    </row>
    <row r="20" spans="1:8">
      <c r="A20" s="181" t="s">
        <v>836</v>
      </c>
      <c r="B20" s="15" t="s">
        <v>837</v>
      </c>
      <c r="C20" s="662">
        <v>128499.08968999999</v>
      </c>
      <c r="D20" s="15"/>
      <c r="E20" s="662">
        <v>3918.9871750000002</v>
      </c>
      <c r="F20" s="15"/>
      <c r="G20" s="662">
        <v>-1105.0154660000001</v>
      </c>
      <c r="H20" s="15"/>
    </row>
    <row r="21" spans="1:8" ht="23">
      <c r="A21" s="181" t="s">
        <v>838</v>
      </c>
      <c r="B21" s="15" t="s">
        <v>839</v>
      </c>
      <c r="C21" s="662">
        <v>10087.808067</v>
      </c>
      <c r="D21" s="15"/>
      <c r="E21" s="662">
        <v>256.62593399999997</v>
      </c>
      <c r="F21" s="15"/>
      <c r="G21" s="662">
        <v>-82.553600000000003</v>
      </c>
      <c r="H21" s="15"/>
    </row>
    <row r="22" spans="1:8" ht="23">
      <c r="A22" s="181" t="s">
        <v>840</v>
      </c>
      <c r="B22" s="15" t="s">
        <v>841</v>
      </c>
      <c r="C22" s="662">
        <v>18291.360161000001</v>
      </c>
      <c r="D22" s="15"/>
      <c r="E22" s="662">
        <v>193.94454899999999</v>
      </c>
      <c r="F22" s="15"/>
      <c r="G22" s="662">
        <v>-231.69771399999999</v>
      </c>
      <c r="H22" s="15"/>
    </row>
    <row r="23" spans="1:8" ht="34.5">
      <c r="A23" s="181" t="s">
        <v>842</v>
      </c>
      <c r="B23" s="15" t="s">
        <v>843</v>
      </c>
      <c r="C23" s="662">
        <v>130.109497</v>
      </c>
      <c r="D23" s="15"/>
      <c r="E23" s="662">
        <v>0</v>
      </c>
      <c r="F23" s="15"/>
      <c r="G23" s="662">
        <v>-0.53578499999999996</v>
      </c>
      <c r="H23" s="15"/>
    </row>
    <row r="24" spans="1:8">
      <c r="A24" s="181" t="s">
        <v>844</v>
      </c>
      <c r="B24" s="15" t="s">
        <v>845</v>
      </c>
      <c r="C24" s="662">
        <v>1066.551743</v>
      </c>
      <c r="D24" s="15"/>
      <c r="E24" s="662">
        <v>1.1290519999999999</v>
      </c>
      <c r="F24" s="15"/>
      <c r="G24" s="662">
        <v>-4.198429</v>
      </c>
      <c r="H24" s="15"/>
    </row>
    <row r="25" spans="1:8" ht="23">
      <c r="A25" s="181" t="s">
        <v>846</v>
      </c>
      <c r="B25" s="15" t="s">
        <v>847</v>
      </c>
      <c r="C25" s="662">
        <v>1894.8080190000001</v>
      </c>
      <c r="D25" s="15"/>
      <c r="E25" s="662">
        <v>40.250172999999997</v>
      </c>
      <c r="F25" s="15"/>
      <c r="G25" s="662">
        <v>-10.941571</v>
      </c>
      <c r="H25" s="15"/>
    </row>
    <row r="26" spans="1:8" ht="23">
      <c r="A26" s="181" t="s">
        <v>848</v>
      </c>
      <c r="B26" s="15" t="s">
        <v>849</v>
      </c>
      <c r="C26" s="662">
        <v>4025.7427849999999</v>
      </c>
      <c r="D26" s="15"/>
      <c r="E26" s="662">
        <v>138.06885299999999</v>
      </c>
      <c r="F26" s="15"/>
      <c r="G26" s="662">
        <v>-110.852653</v>
      </c>
      <c r="H26" s="15"/>
    </row>
    <row r="27" spans="1:8">
      <c r="A27" s="188" t="s">
        <v>850</v>
      </c>
      <c r="B27" s="37" t="s">
        <v>851</v>
      </c>
      <c r="C27" s="780">
        <v>4131.1640230000003</v>
      </c>
      <c r="D27" s="37"/>
      <c r="E27" s="780">
        <v>929.65838399999996</v>
      </c>
      <c r="F27" s="37"/>
      <c r="G27" s="780">
        <v>-110.412148</v>
      </c>
      <c r="H27" s="37"/>
    </row>
    <row r="28" spans="1:8">
      <c r="A28" s="182" t="s">
        <v>852</v>
      </c>
      <c r="B28" s="189" t="s">
        <v>237</v>
      </c>
      <c r="C28" s="850">
        <v>631813.63185400004</v>
      </c>
      <c r="D28" s="43"/>
      <c r="E28" s="850">
        <v>21457.838528</v>
      </c>
      <c r="F28" s="43"/>
      <c r="G28" s="850">
        <v>-9014.3201049999989</v>
      </c>
      <c r="H28" s="43"/>
    </row>
    <row r="29" spans="1:8">
      <c r="A29" s="51"/>
    </row>
  </sheetData>
  <mergeCells count="9">
    <mergeCell ref="A8:B8"/>
    <mergeCell ref="F6:F8"/>
    <mergeCell ref="K6:K7"/>
    <mergeCell ref="C5:F5"/>
    <mergeCell ref="G5:G8"/>
    <mergeCell ref="H5:H8"/>
    <mergeCell ref="D6:E6"/>
    <mergeCell ref="D7:D8"/>
    <mergeCell ref="E7:E8"/>
  </mergeCells>
  <hyperlinks>
    <hyperlink ref="K6" location="Index!A1" display="Index" xr:uid="{1E278E77-7055-4CDA-9639-6113AE2CC525}"/>
  </hyperlinks>
  <pageMargins left="0.7" right="0.7" top="0.75" bottom="0.75" header="0.3" footer="0.3"/>
  <ignoredErrors>
    <ignoredError sqref="A9:A28"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279BE-67C3-4302-8D15-51E81B6EB65C}">
  <dimension ref="A1:L21"/>
  <sheetViews>
    <sheetView workbookViewId="0"/>
  </sheetViews>
  <sheetFormatPr defaultColWidth="8.7265625" defaultRowHeight="14.5"/>
  <cols>
    <col min="1" max="1" width="8.7265625" style="22"/>
    <col min="2" max="2" width="25.81640625" style="22" customWidth="1"/>
    <col min="3" max="3" width="9.81640625" style="22" bestFit="1" customWidth="1"/>
    <col min="4" max="5" width="10.453125" style="22" customWidth="1"/>
    <col min="6" max="6" width="11" style="22" customWidth="1"/>
    <col min="7" max="7" width="11.1796875" style="22" customWidth="1"/>
    <col min="8" max="8" width="22" style="22" customWidth="1"/>
    <col min="9" max="16384" width="8.7265625" style="22"/>
  </cols>
  <sheetData>
    <row r="1" spans="1:12">
      <c r="A1" s="65" t="s">
        <v>856</v>
      </c>
    </row>
    <row r="3" spans="1:12">
      <c r="A3" s="15"/>
      <c r="B3" s="15"/>
      <c r="C3" s="14" t="s">
        <v>201</v>
      </c>
      <c r="D3" s="14" t="s">
        <v>202</v>
      </c>
      <c r="E3" s="14" t="s">
        <v>203</v>
      </c>
      <c r="F3" s="14" t="s">
        <v>204</v>
      </c>
      <c r="G3" s="14" t="s">
        <v>205</v>
      </c>
      <c r="H3" s="14" t="s">
        <v>860</v>
      </c>
      <c r="I3" s="1029" t="s">
        <v>207</v>
      </c>
      <c r="J3" s="1029"/>
    </row>
    <row r="4" spans="1:12">
      <c r="A4" s="98"/>
      <c r="B4" s="183"/>
      <c r="C4" s="1030" t="s">
        <v>857</v>
      </c>
      <c r="D4" s="1013"/>
      <c r="E4" s="1013"/>
      <c r="F4" s="1031"/>
      <c r="G4" s="97"/>
      <c r="H4" s="1021" t="s">
        <v>858</v>
      </c>
      <c r="I4" s="1018" t="s">
        <v>815</v>
      </c>
      <c r="J4" s="1032"/>
      <c r="L4" s="967" t="s">
        <v>186</v>
      </c>
    </row>
    <row r="5" spans="1:12">
      <c r="A5" s="98"/>
      <c r="B5" s="98"/>
      <c r="C5" s="184"/>
      <c r="D5" s="1024" t="s">
        <v>861</v>
      </c>
      <c r="E5" s="1025"/>
      <c r="F5" s="1028" t="s">
        <v>863</v>
      </c>
      <c r="G5" s="192"/>
      <c r="H5" s="1021"/>
      <c r="I5" s="1018"/>
      <c r="J5" s="1032"/>
      <c r="L5" s="967"/>
    </row>
    <row r="6" spans="1:12" ht="22.5" customHeight="1">
      <c r="A6" s="98"/>
      <c r="B6" s="98"/>
      <c r="C6" s="184"/>
      <c r="D6" s="1026"/>
      <c r="E6" s="1028" t="s">
        <v>862</v>
      </c>
      <c r="F6" s="1021"/>
      <c r="G6" s="1021" t="s">
        <v>814</v>
      </c>
      <c r="H6" s="1021"/>
      <c r="I6" s="1018"/>
      <c r="J6" s="1032"/>
    </row>
    <row r="7" spans="1:12" ht="23.5" customHeight="1">
      <c r="A7" s="1013" t="s">
        <v>235</v>
      </c>
      <c r="B7" s="1013"/>
      <c r="C7" s="184"/>
      <c r="D7" s="1026"/>
      <c r="E7" s="1022"/>
      <c r="F7" s="1022"/>
      <c r="G7" s="1022"/>
      <c r="H7" s="1022"/>
      <c r="I7" s="1033"/>
      <c r="J7" s="1034"/>
    </row>
    <row r="8" spans="1:12">
      <c r="A8" s="190" t="s">
        <v>483</v>
      </c>
      <c r="B8" s="31" t="s">
        <v>720</v>
      </c>
      <c r="C8" s="781">
        <v>1502653.3559486631</v>
      </c>
      <c r="D8" s="781">
        <v>32661.478207</v>
      </c>
      <c r="E8" s="781">
        <v>32661.478207</v>
      </c>
      <c r="F8" s="781">
        <v>1478521.9373042029</v>
      </c>
      <c r="G8" s="781">
        <v>-12086.366508202998</v>
      </c>
      <c r="H8" s="194"/>
      <c r="I8" s="1037">
        <f>SUM(I9:J13)</f>
        <v>0</v>
      </c>
      <c r="J8" s="1037"/>
    </row>
    <row r="9" spans="1:12">
      <c r="A9" s="191" t="s">
        <v>485</v>
      </c>
      <c r="B9" s="34" t="s">
        <v>1938</v>
      </c>
      <c r="C9" s="662">
        <v>1341030.676392663</v>
      </c>
      <c r="D9" s="662">
        <v>31582.026758</v>
      </c>
      <c r="E9" s="662">
        <v>31582.026758</v>
      </c>
      <c r="F9" s="662">
        <v>1317005.8885292029</v>
      </c>
      <c r="G9" s="662">
        <v>-11606.184933203</v>
      </c>
      <c r="H9" s="194"/>
      <c r="I9" s="1036">
        <v>0</v>
      </c>
      <c r="J9" s="1036"/>
    </row>
    <row r="10" spans="1:12">
      <c r="A10" s="191" t="s">
        <v>818</v>
      </c>
      <c r="B10" s="34" t="s">
        <v>1935</v>
      </c>
      <c r="C10" s="662">
        <v>89660.683038000003</v>
      </c>
      <c r="D10" s="662">
        <v>87.692284999999998</v>
      </c>
      <c r="E10" s="662">
        <v>87.692284999999998</v>
      </c>
      <c r="F10" s="662">
        <v>89554.052257000003</v>
      </c>
      <c r="G10" s="662">
        <v>-304.70789600000001</v>
      </c>
      <c r="H10" s="194"/>
      <c r="I10" s="1036">
        <v>0</v>
      </c>
      <c r="J10" s="1036"/>
    </row>
    <row r="11" spans="1:12">
      <c r="A11" s="191" t="s">
        <v>820</v>
      </c>
      <c r="B11" s="34" t="s">
        <v>1936</v>
      </c>
      <c r="C11" s="662">
        <v>57919.207004999997</v>
      </c>
      <c r="D11" s="662">
        <v>74.425560000000004</v>
      </c>
      <c r="E11" s="662">
        <v>74.425560000000004</v>
      </c>
      <c r="F11" s="662">
        <v>57919.207004999997</v>
      </c>
      <c r="G11" s="662">
        <v>-49.651871</v>
      </c>
      <c r="H11" s="194"/>
      <c r="I11" s="1036">
        <v>0</v>
      </c>
      <c r="J11" s="1036"/>
    </row>
    <row r="12" spans="1:12">
      <c r="A12" s="191" t="s">
        <v>822</v>
      </c>
      <c r="B12" s="34" t="s">
        <v>1937</v>
      </c>
      <c r="C12" s="662">
        <v>13406.588148000001</v>
      </c>
      <c r="D12" s="662">
        <v>910.54925900000001</v>
      </c>
      <c r="E12" s="662">
        <v>910.54925900000001</v>
      </c>
      <c r="F12" s="662">
        <v>13406.588148000001</v>
      </c>
      <c r="G12" s="662">
        <v>-125.452862</v>
      </c>
      <c r="H12" s="194"/>
      <c r="I12" s="1036">
        <v>0</v>
      </c>
      <c r="J12" s="1036"/>
    </row>
    <row r="13" spans="1:12">
      <c r="A13" s="191" t="s">
        <v>826</v>
      </c>
      <c r="B13" s="34" t="s">
        <v>859</v>
      </c>
      <c r="C13" s="662">
        <v>636.20136500000001</v>
      </c>
      <c r="D13" s="662">
        <v>6.7843450000000001</v>
      </c>
      <c r="E13" s="662">
        <v>6.7843450000000001</v>
      </c>
      <c r="F13" s="662">
        <v>636.20136500000001</v>
      </c>
      <c r="G13" s="662">
        <v>-0.368946</v>
      </c>
      <c r="H13" s="194"/>
      <c r="I13" s="1036">
        <v>0</v>
      </c>
      <c r="J13" s="1036"/>
    </row>
    <row r="14" spans="1:12">
      <c r="A14" s="191" t="s">
        <v>828</v>
      </c>
      <c r="B14" s="31" t="s">
        <v>721</v>
      </c>
      <c r="C14" s="782">
        <v>200964.563742</v>
      </c>
      <c r="D14" s="782">
        <v>1115.6302639999999</v>
      </c>
      <c r="E14" s="782">
        <v>1115.6302639999999</v>
      </c>
      <c r="F14" s="194"/>
      <c r="G14" s="194"/>
      <c r="H14" s="782">
        <v>681.67864674999998</v>
      </c>
      <c r="I14" s="1039"/>
      <c r="J14" s="1039"/>
    </row>
    <row r="15" spans="1:12">
      <c r="A15" s="181" t="s">
        <v>830</v>
      </c>
      <c r="B15" s="34" t="s">
        <v>1938</v>
      </c>
      <c r="C15" s="662">
        <v>190749.42842400001</v>
      </c>
      <c r="D15" s="662">
        <v>1114.5982019999999</v>
      </c>
      <c r="E15" s="662">
        <v>1114.5982019999999</v>
      </c>
      <c r="F15" s="194"/>
      <c r="G15" s="194"/>
      <c r="H15" s="662">
        <v>649.92831675000002</v>
      </c>
      <c r="I15" s="1039"/>
      <c r="J15" s="1039"/>
    </row>
    <row r="16" spans="1:12">
      <c r="A16" s="191" t="s">
        <v>832</v>
      </c>
      <c r="B16" s="34" t="s">
        <v>1935</v>
      </c>
      <c r="C16" s="662">
        <v>8144.8896439999999</v>
      </c>
      <c r="D16" s="662">
        <v>0.48767199999999999</v>
      </c>
      <c r="E16" s="662">
        <v>0.48767199999999999</v>
      </c>
      <c r="F16" s="194"/>
      <c r="G16" s="194"/>
      <c r="H16" s="662">
        <v>28.024474000000001</v>
      </c>
      <c r="I16" s="1039"/>
      <c r="J16" s="1039"/>
    </row>
    <row r="17" spans="1:10">
      <c r="A17" s="191" t="s">
        <v>834</v>
      </c>
      <c r="B17" s="34" t="s">
        <v>1936</v>
      </c>
      <c r="C17" s="662">
        <v>1658.3821519999999</v>
      </c>
      <c r="D17" s="662">
        <v>0.26939000000000002</v>
      </c>
      <c r="E17" s="662">
        <v>0.26939000000000002</v>
      </c>
      <c r="F17" s="194"/>
      <c r="G17" s="194"/>
      <c r="H17" s="662">
        <v>2.0295990000000002</v>
      </c>
      <c r="I17" s="1039"/>
      <c r="J17" s="1039"/>
    </row>
    <row r="18" spans="1:10">
      <c r="A18" s="191" t="s">
        <v>836</v>
      </c>
      <c r="B18" s="34" t="s">
        <v>1937</v>
      </c>
      <c r="C18" s="662">
        <v>315.387317</v>
      </c>
      <c r="D18" s="662">
        <v>0.27500000000000002</v>
      </c>
      <c r="E18" s="662">
        <v>0.27500000000000002</v>
      </c>
      <c r="F18" s="194"/>
      <c r="G18" s="194"/>
      <c r="H18" s="662">
        <v>1.5070950000000001</v>
      </c>
      <c r="I18" s="1039"/>
      <c r="J18" s="1039"/>
    </row>
    <row r="19" spans="1:10">
      <c r="A19" s="191" t="s">
        <v>840</v>
      </c>
      <c r="B19" s="42" t="s">
        <v>859</v>
      </c>
      <c r="C19" s="780">
        <v>96.476204999999993</v>
      </c>
      <c r="D19" s="780">
        <v>0</v>
      </c>
      <c r="E19" s="780">
        <v>0</v>
      </c>
      <c r="F19" s="194"/>
      <c r="G19" s="194"/>
      <c r="H19" s="780">
        <v>0</v>
      </c>
      <c r="I19" s="1038"/>
      <c r="J19" s="1038"/>
    </row>
    <row r="20" spans="1:10">
      <c r="A20" s="193" t="s">
        <v>842</v>
      </c>
      <c r="B20" s="43" t="s">
        <v>237</v>
      </c>
      <c r="C20" s="851">
        <v>1703617.919690663</v>
      </c>
      <c r="D20" s="851">
        <v>33777.108471</v>
      </c>
      <c r="E20" s="851">
        <v>33777.108471</v>
      </c>
      <c r="F20" s="851">
        <v>1478521.9373042029</v>
      </c>
      <c r="G20" s="851">
        <v>-12086.366508202998</v>
      </c>
      <c r="H20" s="851">
        <v>681.67864674999998</v>
      </c>
      <c r="I20" s="1035">
        <v>0</v>
      </c>
      <c r="J20" s="1035"/>
    </row>
    <row r="21" spans="1:10">
      <c r="A21" s="51"/>
    </row>
  </sheetData>
  <mergeCells count="24">
    <mergeCell ref="I20:J20"/>
    <mergeCell ref="A7:B7"/>
    <mergeCell ref="L4:L5"/>
    <mergeCell ref="I13:J13"/>
    <mergeCell ref="I8:J8"/>
    <mergeCell ref="I9:J9"/>
    <mergeCell ref="I10:J10"/>
    <mergeCell ref="I11:J11"/>
    <mergeCell ref="I12:J12"/>
    <mergeCell ref="I19:J19"/>
    <mergeCell ref="I18:J18"/>
    <mergeCell ref="I17:J17"/>
    <mergeCell ref="I16:J16"/>
    <mergeCell ref="I15:J15"/>
    <mergeCell ref="I14:J14"/>
    <mergeCell ref="I3:J3"/>
    <mergeCell ref="C4:F4"/>
    <mergeCell ref="G6:G7"/>
    <mergeCell ref="H4:H7"/>
    <mergeCell ref="I4:J7"/>
    <mergeCell ref="D5:E5"/>
    <mergeCell ref="F5:F7"/>
    <mergeCell ref="D6:D7"/>
    <mergeCell ref="E6:E7"/>
  </mergeCells>
  <hyperlinks>
    <hyperlink ref="L4" location="Index!A1" display="Index" xr:uid="{F979863A-0BA1-47AA-8B06-FB083B6E9651}"/>
  </hyperlinks>
  <pageMargins left="0.7" right="0.7" top="0.75" bottom="0.75" header="0.3" footer="0.3"/>
  <ignoredErrors>
    <ignoredError sqref="A8:A20"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3FD0-E7BB-4F6E-AE73-3F910F26A0F3}">
  <dimension ref="A1:J7"/>
  <sheetViews>
    <sheetView workbookViewId="0"/>
  </sheetViews>
  <sheetFormatPr defaultColWidth="8.7265625" defaultRowHeight="14.5"/>
  <cols>
    <col min="1" max="1" width="14.453125" style="22" customWidth="1"/>
    <col min="2" max="7" width="16.1796875" style="22" customWidth="1"/>
    <col min="8" max="16384" width="8.7265625" style="22"/>
  </cols>
  <sheetData>
    <row r="1" spans="1:10">
      <c r="A1" s="65" t="s">
        <v>1725</v>
      </c>
    </row>
    <row r="2" spans="1:10">
      <c r="A2" s="65"/>
      <c r="J2" s="967" t="s">
        <v>186</v>
      </c>
    </row>
    <row r="3" spans="1:10">
      <c r="A3" s="65"/>
      <c r="J3" s="967"/>
    </row>
    <row r="4" spans="1:10">
      <c r="B4" s="30" t="s">
        <v>201</v>
      </c>
      <c r="C4" s="30" t="s">
        <v>202</v>
      </c>
      <c r="D4" s="30" t="s">
        <v>203</v>
      </c>
      <c r="E4" s="30" t="s">
        <v>204</v>
      </c>
      <c r="F4" s="30" t="s">
        <v>205</v>
      </c>
      <c r="G4" s="30" t="s">
        <v>206</v>
      </c>
    </row>
    <row r="5" spans="1:10" ht="26">
      <c r="A5" s="776" t="s">
        <v>1720</v>
      </c>
      <c r="B5" s="643" t="s">
        <v>1721</v>
      </c>
      <c r="C5" s="646" t="s">
        <v>1722</v>
      </c>
      <c r="D5" s="646" t="s">
        <v>753</v>
      </c>
      <c r="E5" s="646" t="s">
        <v>317</v>
      </c>
      <c r="F5" s="645" t="s">
        <v>1723</v>
      </c>
      <c r="G5" s="646" t="s">
        <v>1724</v>
      </c>
    </row>
    <row r="6" spans="1:10">
      <c r="A6" s="15" t="s">
        <v>1932</v>
      </c>
      <c r="B6" s="820">
        <v>5477.9673015879798</v>
      </c>
      <c r="C6" s="820">
        <v>0</v>
      </c>
      <c r="D6" s="821">
        <v>1</v>
      </c>
      <c r="E6" s="820">
        <v>5477.9673015879798</v>
      </c>
      <c r="F6" s="820">
        <v>5477.9673015879798</v>
      </c>
      <c r="G6" s="820">
        <v>0</v>
      </c>
    </row>
    <row r="7" spans="1:10">
      <c r="A7" s="43" t="s">
        <v>237</v>
      </c>
      <c r="B7" s="822">
        <f>B6</f>
        <v>5477.9673015879798</v>
      </c>
      <c r="C7" s="822">
        <f t="shared" ref="C7:G7" si="0">C6</f>
        <v>0</v>
      </c>
      <c r="D7" s="822"/>
      <c r="E7" s="822">
        <f t="shared" si="0"/>
        <v>5477.9673015879798</v>
      </c>
      <c r="F7" s="822">
        <f t="shared" si="0"/>
        <v>5477.9673015879798</v>
      </c>
      <c r="G7" s="822">
        <f t="shared" si="0"/>
        <v>0</v>
      </c>
    </row>
  </sheetData>
  <mergeCells count="1">
    <mergeCell ref="J2:J3"/>
  </mergeCells>
  <hyperlinks>
    <hyperlink ref="J2" location="Index!A1" display="Index" xr:uid="{9D76C112-5826-41C0-81EA-44C0E46035FE}"/>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BE0DB-01D3-457F-84A5-26EF8F96EA54}">
  <dimension ref="A1:G16"/>
  <sheetViews>
    <sheetView workbookViewId="0"/>
  </sheetViews>
  <sheetFormatPr defaultColWidth="8.7265625" defaultRowHeight="14.5"/>
  <cols>
    <col min="1" max="1" width="8.7265625" style="22"/>
    <col min="2" max="2" width="38" style="22" customWidth="1"/>
    <col min="3" max="3" width="4.453125" style="22" customWidth="1"/>
    <col min="4" max="5" width="18.453125" style="22" customWidth="1"/>
    <col min="6" max="16384" width="8.7265625" style="22"/>
  </cols>
  <sheetData>
    <row r="1" spans="1:7">
      <c r="A1" s="10" t="s">
        <v>864</v>
      </c>
    </row>
    <row r="4" spans="1:7">
      <c r="A4" s="1041"/>
      <c r="B4" s="1041"/>
      <c r="C4" s="4"/>
      <c r="D4" s="30" t="s">
        <v>201</v>
      </c>
      <c r="E4" s="30" t="s">
        <v>202</v>
      </c>
    </row>
    <row r="5" spans="1:7">
      <c r="A5" s="1042"/>
      <c r="B5" s="1042"/>
      <c r="C5" s="66"/>
      <c r="D5" s="1020" t="s">
        <v>865</v>
      </c>
      <c r="E5" s="1020"/>
      <c r="G5" s="967" t="s">
        <v>186</v>
      </c>
    </row>
    <row r="6" spans="1:7">
      <c r="A6" s="1042"/>
      <c r="B6" s="1042"/>
      <c r="C6" s="195"/>
      <c r="D6" s="982"/>
      <c r="E6" s="982"/>
      <c r="G6" s="967"/>
    </row>
    <row r="7" spans="1:7" ht="31.5" customHeight="1">
      <c r="A7" s="1040" t="s">
        <v>235</v>
      </c>
      <c r="B7" s="1040"/>
      <c r="C7" s="195"/>
      <c r="D7" s="58" t="s">
        <v>866</v>
      </c>
      <c r="E7" s="58" t="s">
        <v>867</v>
      </c>
    </row>
    <row r="8" spans="1:7">
      <c r="A8" s="196" t="s">
        <v>483</v>
      </c>
      <c r="B8" s="15" t="s">
        <v>868</v>
      </c>
      <c r="C8" s="15"/>
      <c r="D8" s="662">
        <v>0</v>
      </c>
      <c r="E8" s="662">
        <v>0</v>
      </c>
    </row>
    <row r="9" spans="1:7">
      <c r="A9" s="196" t="s">
        <v>485</v>
      </c>
      <c r="B9" s="15" t="s">
        <v>869</v>
      </c>
      <c r="C9" s="15"/>
      <c r="D9" s="662">
        <v>125.19455600000001</v>
      </c>
      <c r="E9" s="662">
        <v>-27.670939000000001</v>
      </c>
    </row>
    <row r="10" spans="1:7" ht="14.5" customHeight="1">
      <c r="A10" s="196" t="s">
        <v>818</v>
      </c>
      <c r="B10" s="197" t="s">
        <v>870</v>
      </c>
      <c r="C10" s="34"/>
      <c r="D10" s="662">
        <v>0</v>
      </c>
      <c r="E10" s="662">
        <v>0</v>
      </c>
    </row>
    <row r="11" spans="1:7" ht="14.5" customHeight="1">
      <c r="A11" s="196" t="s">
        <v>820</v>
      </c>
      <c r="B11" s="197" t="s">
        <v>871</v>
      </c>
      <c r="C11" s="34"/>
      <c r="D11" s="662">
        <v>125.19455600000001</v>
      </c>
      <c r="E11" s="662">
        <v>-27.670939000000001</v>
      </c>
    </row>
    <row r="12" spans="1:7" ht="14.5" customHeight="1">
      <c r="A12" s="196" t="s">
        <v>822</v>
      </c>
      <c r="B12" s="197" t="s">
        <v>872</v>
      </c>
      <c r="C12" s="34"/>
      <c r="D12" s="662">
        <v>0</v>
      </c>
      <c r="E12" s="662">
        <v>0</v>
      </c>
    </row>
    <row r="13" spans="1:7" ht="14.5" customHeight="1">
      <c r="A13" s="196" t="s">
        <v>824</v>
      </c>
      <c r="B13" s="197" t="s">
        <v>873</v>
      </c>
      <c r="C13" s="34"/>
      <c r="D13" s="662">
        <v>0</v>
      </c>
      <c r="E13" s="662">
        <v>0</v>
      </c>
    </row>
    <row r="14" spans="1:7" ht="14.5" customHeight="1">
      <c r="A14" s="196" t="s">
        <v>826</v>
      </c>
      <c r="B14" s="197" t="s">
        <v>874</v>
      </c>
      <c r="C14" s="34"/>
      <c r="D14" s="662">
        <v>0</v>
      </c>
      <c r="E14" s="662">
        <v>0</v>
      </c>
    </row>
    <row r="15" spans="1:7">
      <c r="A15" s="199" t="s">
        <v>828</v>
      </c>
      <c r="B15" s="43" t="s">
        <v>237</v>
      </c>
      <c r="C15" s="198"/>
      <c r="D15" s="852">
        <v>125.19455600000001</v>
      </c>
      <c r="E15" s="852">
        <v>-27.670939000000001</v>
      </c>
    </row>
    <row r="16" spans="1:7">
      <c r="A16" s="51"/>
      <c r="C16" s="51"/>
      <c r="D16" s="51"/>
      <c r="E16" s="51"/>
    </row>
  </sheetData>
  <mergeCells count="6">
    <mergeCell ref="A7:B7"/>
    <mergeCell ref="G5:G6"/>
    <mergeCell ref="A4:B4"/>
    <mergeCell ref="A5:B5"/>
    <mergeCell ref="D5:E6"/>
    <mergeCell ref="A6:B6"/>
  </mergeCells>
  <hyperlinks>
    <hyperlink ref="G5" location="Index!A1" display="Index" xr:uid="{96C92E12-BF2F-4818-B550-BC59F84353C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B28E-6255-4EE4-BE58-17D8AFA1D650}">
  <dimension ref="A1:I12"/>
  <sheetViews>
    <sheetView workbookViewId="0"/>
  </sheetViews>
  <sheetFormatPr defaultColWidth="8.7265625" defaultRowHeight="14.5"/>
  <cols>
    <col min="1" max="1" width="8.7265625" style="22"/>
    <col min="2" max="2" width="30.453125" style="22" customWidth="1"/>
    <col min="3" max="3" width="15.1796875" style="22" customWidth="1"/>
    <col min="4" max="7" width="13.7265625" style="22" customWidth="1"/>
    <col min="8" max="16384" width="8.7265625" style="22"/>
  </cols>
  <sheetData>
    <row r="1" spans="1:9">
      <c r="A1" s="10" t="s">
        <v>875</v>
      </c>
    </row>
    <row r="3" spans="1:9">
      <c r="C3" s="47" t="s">
        <v>201</v>
      </c>
      <c r="D3" s="47" t="s">
        <v>202</v>
      </c>
      <c r="E3" s="47" t="s">
        <v>203</v>
      </c>
      <c r="F3" s="47" t="s">
        <v>204</v>
      </c>
      <c r="G3" s="47" t="s">
        <v>205</v>
      </c>
    </row>
    <row r="4" spans="1:9" s="4" customFormat="1" ht="23">
      <c r="A4" s="66"/>
      <c r="B4" s="195"/>
      <c r="C4" s="184" t="s">
        <v>876</v>
      </c>
      <c r="D4" s="1043" t="s">
        <v>877</v>
      </c>
      <c r="E4" s="1044"/>
      <c r="F4" s="1044"/>
      <c r="G4" s="1044"/>
    </row>
    <row r="5" spans="1:9" s="4" customFormat="1" ht="42" customHeight="1">
      <c r="A5" s="66"/>
      <c r="B5" s="195"/>
      <c r="C5" s="184"/>
      <c r="D5" s="184"/>
      <c r="E5" s="186" t="s">
        <v>881</v>
      </c>
      <c r="F5" s="1045" t="s">
        <v>882</v>
      </c>
      <c r="G5" s="1046"/>
      <c r="H5" s="203"/>
      <c r="I5" s="21" t="s">
        <v>186</v>
      </c>
    </row>
    <row r="6" spans="1:9" s="4" customFormat="1" ht="46">
      <c r="A6" s="68" t="s">
        <v>235</v>
      </c>
      <c r="B6" s="195"/>
      <c r="C6" s="185"/>
      <c r="D6" s="184"/>
      <c r="E6" s="184"/>
      <c r="F6" s="204"/>
      <c r="G6" s="200" t="s">
        <v>883</v>
      </c>
      <c r="H6" s="203"/>
    </row>
    <row r="7" spans="1:9" s="4" customFormat="1" ht="11.5">
      <c r="A7" s="47">
        <v>1</v>
      </c>
      <c r="B7" s="95" t="s">
        <v>807</v>
      </c>
      <c r="C7" s="783">
        <v>257065.22847270069</v>
      </c>
      <c r="D7" s="784">
        <v>1242646.6447092993</v>
      </c>
      <c r="E7" s="784">
        <v>1166668.3837152994</v>
      </c>
      <c r="F7" s="783">
        <v>75978.260993999997</v>
      </c>
      <c r="G7" s="783">
        <v>0</v>
      </c>
    </row>
    <row r="8" spans="1:9" s="4" customFormat="1" ht="11.5">
      <c r="A8" s="47">
        <v>2</v>
      </c>
      <c r="B8" s="95" t="s">
        <v>878</v>
      </c>
      <c r="C8" s="783">
        <v>160983.85816879699</v>
      </c>
      <c r="D8" s="783">
        <v>0</v>
      </c>
      <c r="E8" s="783">
        <v>0</v>
      </c>
      <c r="F8" s="785">
        <v>0</v>
      </c>
      <c r="G8" s="783"/>
    </row>
    <row r="9" spans="1:9" s="4" customFormat="1" ht="11.5">
      <c r="A9" s="206">
        <v>3</v>
      </c>
      <c r="B9" s="207" t="s">
        <v>237</v>
      </c>
      <c r="C9" s="786">
        <v>418049.08664149768</v>
      </c>
      <c r="D9" s="787">
        <v>1242646.6447092993</v>
      </c>
      <c r="E9" s="787">
        <v>1166668.3837152994</v>
      </c>
      <c r="F9" s="676">
        <v>75978.260993999997</v>
      </c>
      <c r="G9" s="787">
        <v>0</v>
      </c>
    </row>
    <row r="10" spans="1:9" s="4" customFormat="1" ht="12">
      <c r="A10" s="202">
        <v>4</v>
      </c>
      <c r="B10" s="205" t="s">
        <v>879</v>
      </c>
      <c r="C10" s="784">
        <v>84.913414633148193</v>
      </c>
      <c r="D10" s="783">
        <v>24881.925977366853</v>
      </c>
      <c r="E10" s="783">
        <v>21928.272373366854</v>
      </c>
      <c r="F10" s="784">
        <v>2953.6536040000001</v>
      </c>
      <c r="G10" s="783">
        <v>0</v>
      </c>
    </row>
    <row r="11" spans="1:9" s="4" customFormat="1" ht="12">
      <c r="A11" s="39" t="s">
        <v>618</v>
      </c>
      <c r="B11" s="201" t="s">
        <v>880</v>
      </c>
      <c r="C11" s="783">
        <v>271.3456436331482</v>
      </c>
      <c r="D11" s="783">
        <v>24881.925977366853</v>
      </c>
      <c r="E11" s="785"/>
      <c r="F11" s="785"/>
      <c r="G11" s="785"/>
    </row>
    <row r="12" spans="1:9">
      <c r="A12" s="51"/>
      <c r="B12" s="51"/>
      <c r="C12" s="51"/>
      <c r="D12" s="51"/>
    </row>
  </sheetData>
  <mergeCells count="2">
    <mergeCell ref="D4:G4"/>
    <mergeCell ref="F5:G5"/>
  </mergeCells>
  <hyperlinks>
    <hyperlink ref="I5" location="Index!A1" display="Index" xr:uid="{5660F423-6F1A-4DA3-A379-9A07CEC417C6}"/>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A9A55-0057-4A8E-860E-F61B495C4861}">
  <dimension ref="A1:G8"/>
  <sheetViews>
    <sheetView workbookViewId="0"/>
  </sheetViews>
  <sheetFormatPr defaultColWidth="8.7265625" defaultRowHeight="14.5"/>
  <cols>
    <col min="1" max="1" width="18.54296875" style="22" customWidth="1"/>
    <col min="2" max="2" width="8.7265625" style="22"/>
    <col min="3" max="3" width="67.81640625" style="22" customWidth="1"/>
    <col min="4" max="4" width="39.7265625" style="22" customWidth="1"/>
    <col min="5" max="16384" width="8.7265625" style="22"/>
  </cols>
  <sheetData>
    <row r="1" spans="1:7">
      <c r="A1" s="10" t="s">
        <v>884</v>
      </c>
    </row>
    <row r="3" spans="1:7" ht="41.5" customHeight="1">
      <c r="A3" s="56" t="s">
        <v>161</v>
      </c>
      <c r="B3" s="56" t="s">
        <v>162</v>
      </c>
      <c r="C3" s="56" t="s">
        <v>185</v>
      </c>
      <c r="D3" s="56" t="s">
        <v>184</v>
      </c>
      <c r="G3" s="21" t="s">
        <v>186</v>
      </c>
    </row>
    <row r="4" spans="1:7" ht="46">
      <c r="A4" s="16" t="s">
        <v>885</v>
      </c>
      <c r="B4" s="16" t="s">
        <v>164</v>
      </c>
      <c r="C4" s="208" t="s">
        <v>886</v>
      </c>
      <c r="D4" s="964" t="s">
        <v>2083</v>
      </c>
    </row>
    <row r="5" spans="1:7" ht="23">
      <c r="A5" s="18" t="s">
        <v>887</v>
      </c>
      <c r="B5" s="18" t="s">
        <v>190</v>
      </c>
      <c r="C5" s="176" t="s">
        <v>888</v>
      </c>
      <c r="D5" s="963" t="s">
        <v>2083</v>
      </c>
    </row>
    <row r="6" spans="1:7" ht="23">
      <c r="A6" s="18" t="s">
        <v>894</v>
      </c>
      <c r="B6" s="18" t="s">
        <v>895</v>
      </c>
      <c r="C6" s="176" t="s">
        <v>889</v>
      </c>
      <c r="D6" s="963" t="s">
        <v>2083</v>
      </c>
    </row>
    <row r="7" spans="1:7" ht="46">
      <c r="A7" s="18" t="s">
        <v>890</v>
      </c>
      <c r="B7" s="18" t="s">
        <v>173</v>
      </c>
      <c r="C7" s="176" t="s">
        <v>891</v>
      </c>
      <c r="D7" s="963" t="s">
        <v>2084</v>
      </c>
    </row>
    <row r="8" spans="1:7" ht="23">
      <c r="A8" s="18" t="s">
        <v>892</v>
      </c>
      <c r="B8" s="18" t="s">
        <v>175</v>
      </c>
      <c r="C8" s="176" t="s">
        <v>893</v>
      </c>
      <c r="D8" s="963" t="s">
        <v>2083</v>
      </c>
    </row>
  </sheetData>
  <hyperlinks>
    <hyperlink ref="G3" location="Index!A1" display="Index" xr:uid="{35F3D01A-2AB4-410D-B409-EEE7E149EA2E}"/>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134E7-11C5-4C96-9C1C-8A186F0420F4}">
  <dimension ref="A1:S31"/>
  <sheetViews>
    <sheetView workbookViewId="0"/>
  </sheetViews>
  <sheetFormatPr defaultColWidth="8.7265625" defaultRowHeight="14.5"/>
  <cols>
    <col min="1" max="1" width="8.7265625" style="22"/>
    <col min="2" max="2" width="33.1796875" style="22" customWidth="1"/>
    <col min="3" max="4" width="10.453125" style="22" bestFit="1" customWidth="1"/>
    <col min="5" max="5" width="9.54296875" style="22" bestFit="1" customWidth="1"/>
    <col min="6" max="14" width="8.81640625" style="22" bestFit="1" customWidth="1"/>
    <col min="15" max="15" width="10.81640625" style="22" customWidth="1"/>
    <col min="16" max="16" width="9.453125" style="22" customWidth="1"/>
    <col min="17" max="17" width="9.7265625" style="22" customWidth="1"/>
    <col min="18" max="16384" width="8.7265625" style="22"/>
  </cols>
  <sheetData>
    <row r="1" spans="1:19">
      <c r="A1" s="10" t="s">
        <v>920</v>
      </c>
    </row>
    <row r="4" spans="1:19">
      <c r="A4" s="15"/>
      <c r="B4" s="15"/>
      <c r="C4" s="14" t="s">
        <v>201</v>
      </c>
      <c r="D4" s="14" t="s">
        <v>202</v>
      </c>
      <c r="E4" s="14" t="s">
        <v>203</v>
      </c>
      <c r="F4" s="14" t="s">
        <v>204</v>
      </c>
      <c r="G4" s="14" t="s">
        <v>205</v>
      </c>
      <c r="H4" s="14" t="s">
        <v>206</v>
      </c>
      <c r="I4" s="14" t="s">
        <v>207</v>
      </c>
      <c r="J4" s="14" t="s">
        <v>208</v>
      </c>
      <c r="K4" s="14" t="s">
        <v>465</v>
      </c>
      <c r="L4" s="14" t="s">
        <v>466</v>
      </c>
      <c r="M4" s="14" t="s">
        <v>467</v>
      </c>
      <c r="N4" s="14" t="s">
        <v>468</v>
      </c>
      <c r="O4" s="14" t="s">
        <v>469</v>
      </c>
      <c r="P4" s="14" t="s">
        <v>758</v>
      </c>
      <c r="Q4" s="14" t="s">
        <v>759</v>
      </c>
    </row>
    <row r="5" spans="1:19" ht="40.5" customHeight="1">
      <c r="A5" s="98"/>
      <c r="B5" s="98"/>
      <c r="C5" s="1047" t="s">
        <v>896</v>
      </c>
      <c r="D5" s="1048"/>
      <c r="E5" s="1048"/>
      <c r="F5" s="1048"/>
      <c r="G5" s="1048"/>
      <c r="H5" s="1048"/>
      <c r="I5" s="1047" t="s">
        <v>897</v>
      </c>
      <c r="J5" s="1048"/>
      <c r="K5" s="1048"/>
      <c r="L5" s="1048"/>
      <c r="M5" s="1048"/>
      <c r="N5" s="1048"/>
      <c r="O5" s="1049" t="s">
        <v>898</v>
      </c>
      <c r="P5" s="1020" t="s">
        <v>899</v>
      </c>
      <c r="Q5" s="1020"/>
      <c r="S5" s="21" t="s">
        <v>186</v>
      </c>
    </row>
    <row r="6" spans="1:19" ht="64" customHeight="1">
      <c r="A6" s="98"/>
      <c r="B6" s="98"/>
      <c r="C6" s="1050" t="s">
        <v>900</v>
      </c>
      <c r="D6" s="1051"/>
      <c r="E6" s="1052"/>
      <c r="F6" s="1020" t="s">
        <v>901</v>
      </c>
      <c r="G6" s="1020"/>
      <c r="H6" s="1020"/>
      <c r="I6" s="1050" t="s">
        <v>902</v>
      </c>
      <c r="J6" s="1051"/>
      <c r="K6" s="1051"/>
      <c r="L6" s="1050" t="s">
        <v>903</v>
      </c>
      <c r="M6" s="1051"/>
      <c r="N6" s="1051"/>
      <c r="O6" s="1020"/>
      <c r="P6" s="1053" t="s">
        <v>904</v>
      </c>
      <c r="Q6" s="1050" t="s">
        <v>905</v>
      </c>
      <c r="R6" s="221"/>
    </row>
    <row r="7" spans="1:19" ht="46" customHeight="1">
      <c r="A7" s="1013" t="s">
        <v>235</v>
      </c>
      <c r="B7" s="1013"/>
      <c r="C7" s="211"/>
      <c r="D7" s="215" t="s">
        <v>906</v>
      </c>
      <c r="E7" s="218" t="s">
        <v>907</v>
      </c>
      <c r="F7" s="220"/>
      <c r="G7" s="218" t="s">
        <v>907</v>
      </c>
      <c r="H7" s="218" t="s">
        <v>908</v>
      </c>
      <c r="I7" s="220"/>
      <c r="J7" s="219" t="s">
        <v>906</v>
      </c>
      <c r="K7" s="218" t="s">
        <v>907</v>
      </c>
      <c r="L7" s="220"/>
      <c r="M7" s="218" t="s">
        <v>907</v>
      </c>
      <c r="N7" s="218" t="s">
        <v>908</v>
      </c>
      <c r="O7" s="210"/>
      <c r="P7" s="1054"/>
      <c r="Q7" s="1047"/>
      <c r="R7" s="221"/>
    </row>
    <row r="8" spans="1:19" ht="23">
      <c r="A8" s="181" t="s">
        <v>909</v>
      </c>
      <c r="B8" s="15" t="s">
        <v>910</v>
      </c>
      <c r="C8" s="665">
        <v>170128.74191215</v>
      </c>
      <c r="D8" s="664">
        <v>170128.74191215</v>
      </c>
      <c r="E8" s="665">
        <v>0</v>
      </c>
      <c r="F8" s="665">
        <v>0</v>
      </c>
      <c r="G8" s="665">
        <v>0</v>
      </c>
      <c r="H8" s="665">
        <v>0</v>
      </c>
      <c r="I8" s="665">
        <v>0</v>
      </c>
      <c r="J8" s="664">
        <v>0</v>
      </c>
      <c r="K8" s="665">
        <v>0</v>
      </c>
      <c r="L8" s="665">
        <v>0</v>
      </c>
      <c r="M8" s="665">
        <v>0</v>
      </c>
      <c r="N8" s="665">
        <v>0</v>
      </c>
      <c r="O8" s="664">
        <v>0</v>
      </c>
      <c r="P8" s="665">
        <v>0</v>
      </c>
      <c r="Q8" s="665">
        <v>0</v>
      </c>
    </row>
    <row r="9" spans="1:19">
      <c r="A9" s="181" t="s">
        <v>483</v>
      </c>
      <c r="B9" s="15" t="s">
        <v>807</v>
      </c>
      <c r="C9" s="665">
        <v>1309001.000859</v>
      </c>
      <c r="D9" s="665">
        <v>1251497.287361</v>
      </c>
      <c r="E9" s="665">
        <v>55727.003935000001</v>
      </c>
      <c r="F9" s="665">
        <v>32661.478207</v>
      </c>
      <c r="G9" s="665">
        <v>0</v>
      </c>
      <c r="H9" s="665">
        <v>32255.553210999999</v>
      </c>
      <c r="I9" s="665">
        <v>-4384.7089809999998</v>
      </c>
      <c r="J9" s="665">
        <v>-2833.1848850000001</v>
      </c>
      <c r="K9" s="665">
        <v>-1550.8576640000001</v>
      </c>
      <c r="L9" s="665">
        <v>-7694.6388150000002</v>
      </c>
      <c r="M9" s="665">
        <v>0</v>
      </c>
      <c r="N9" s="665">
        <v>-7508.2065860000002</v>
      </c>
      <c r="O9" s="665">
        <v>0</v>
      </c>
      <c r="P9" s="665">
        <v>1217764.7187319321</v>
      </c>
      <c r="Q9" s="665">
        <v>24881.925977366853</v>
      </c>
    </row>
    <row r="10" spans="1:19">
      <c r="A10" s="191" t="s">
        <v>485</v>
      </c>
      <c r="B10" s="197" t="s">
        <v>911</v>
      </c>
      <c r="C10" s="838">
        <v>0</v>
      </c>
      <c r="D10" s="838">
        <v>0</v>
      </c>
      <c r="E10" s="838">
        <v>0</v>
      </c>
      <c r="F10" s="662">
        <v>0</v>
      </c>
      <c r="G10" s="662">
        <v>0</v>
      </c>
      <c r="H10" s="662">
        <v>0</v>
      </c>
      <c r="I10" s="662">
        <v>0</v>
      </c>
      <c r="J10" s="662">
        <v>0</v>
      </c>
      <c r="K10" s="662">
        <v>0</v>
      </c>
      <c r="L10" s="662">
        <v>0</v>
      </c>
      <c r="M10" s="662">
        <v>0</v>
      </c>
      <c r="N10" s="662">
        <v>0</v>
      </c>
      <c r="O10" s="662">
        <v>0</v>
      </c>
      <c r="P10" s="662">
        <v>0</v>
      </c>
      <c r="Q10" s="662">
        <v>0</v>
      </c>
    </row>
    <row r="11" spans="1:19">
      <c r="A11" s="191" t="s">
        <v>818</v>
      </c>
      <c r="B11" s="197" t="s">
        <v>912</v>
      </c>
      <c r="C11" s="838">
        <v>7256.8846439999998</v>
      </c>
      <c r="D11" s="838">
        <v>7256.8846439999998</v>
      </c>
      <c r="E11" s="838">
        <v>0</v>
      </c>
      <c r="F11" s="662">
        <v>0</v>
      </c>
      <c r="G11" s="662">
        <v>0</v>
      </c>
      <c r="H11" s="662">
        <v>0</v>
      </c>
      <c r="I11" s="662">
        <v>-19.866652999999999</v>
      </c>
      <c r="J11" s="662">
        <v>-19.866652999999999</v>
      </c>
      <c r="K11" s="662">
        <v>0</v>
      </c>
      <c r="L11" s="662">
        <v>0</v>
      </c>
      <c r="M11" s="662">
        <v>0</v>
      </c>
      <c r="N11" s="662">
        <v>0</v>
      </c>
      <c r="O11" s="662">
        <v>0</v>
      </c>
      <c r="P11" s="662">
        <v>111.061404</v>
      </c>
      <c r="Q11" s="662">
        <v>0</v>
      </c>
    </row>
    <row r="12" spans="1:19">
      <c r="A12" s="191" t="s">
        <v>820</v>
      </c>
      <c r="B12" s="197" t="s">
        <v>913</v>
      </c>
      <c r="C12" s="838">
        <v>546.55147099999999</v>
      </c>
      <c r="D12" s="838">
        <v>546.55147099999999</v>
      </c>
      <c r="E12" s="838">
        <v>0</v>
      </c>
      <c r="F12" s="662">
        <v>0</v>
      </c>
      <c r="G12" s="662">
        <v>0</v>
      </c>
      <c r="H12" s="662">
        <v>0</v>
      </c>
      <c r="I12" s="662">
        <v>-6.8219000000000002E-2</v>
      </c>
      <c r="J12" s="662">
        <v>-6.8219000000000002E-2</v>
      </c>
      <c r="K12" s="662">
        <v>0</v>
      </c>
      <c r="L12" s="662">
        <v>0</v>
      </c>
      <c r="M12" s="662">
        <v>0</v>
      </c>
      <c r="N12" s="662">
        <v>0</v>
      </c>
      <c r="O12" s="662">
        <v>0</v>
      </c>
      <c r="P12" s="662">
        <v>19.730892000000001</v>
      </c>
      <c r="Q12" s="662">
        <v>0</v>
      </c>
    </row>
    <row r="13" spans="1:19">
      <c r="A13" s="191" t="s">
        <v>822</v>
      </c>
      <c r="B13" s="197" t="s">
        <v>914</v>
      </c>
      <c r="C13" s="838">
        <v>58898.643828</v>
      </c>
      <c r="D13" s="838">
        <v>55465.965530000001</v>
      </c>
      <c r="E13" s="838">
        <v>3432.6782979999998</v>
      </c>
      <c r="F13" s="662">
        <v>191.33296100000001</v>
      </c>
      <c r="G13" s="662">
        <v>0</v>
      </c>
      <c r="H13" s="662">
        <v>191.33296100000001</v>
      </c>
      <c r="I13" s="662">
        <v>-425.63574</v>
      </c>
      <c r="J13" s="662">
        <v>-288.09321399999999</v>
      </c>
      <c r="K13" s="662">
        <v>-137.54252600000001</v>
      </c>
      <c r="L13" s="662">
        <v>-58.414186000000001</v>
      </c>
      <c r="M13" s="662">
        <v>0</v>
      </c>
      <c r="N13" s="662">
        <v>-58.414186000000001</v>
      </c>
      <c r="O13" s="662">
        <v>0</v>
      </c>
      <c r="P13" s="662">
        <v>54132.986293941278</v>
      </c>
      <c r="Q13" s="662">
        <v>132.91877500000001</v>
      </c>
    </row>
    <row r="14" spans="1:19">
      <c r="A14" s="191" t="s">
        <v>824</v>
      </c>
      <c r="B14" s="197" t="s">
        <v>915</v>
      </c>
      <c r="C14" s="838">
        <v>610355.79332599998</v>
      </c>
      <c r="D14" s="838">
        <v>570426.91662300006</v>
      </c>
      <c r="E14" s="838">
        <v>38479.112975999997</v>
      </c>
      <c r="F14" s="662">
        <v>21457.838528</v>
      </c>
      <c r="G14" s="662">
        <v>0</v>
      </c>
      <c r="H14" s="662">
        <v>21172.038490999999</v>
      </c>
      <c r="I14" s="662">
        <v>-2995.593429</v>
      </c>
      <c r="J14" s="662">
        <v>-1913.915589</v>
      </c>
      <c r="K14" s="662">
        <v>-1081.6778400000001</v>
      </c>
      <c r="L14" s="662">
        <v>-6018.7266760000002</v>
      </c>
      <c r="M14" s="662">
        <v>0</v>
      </c>
      <c r="N14" s="662">
        <v>-5832.9266390000003</v>
      </c>
      <c r="O14" s="662">
        <v>0</v>
      </c>
      <c r="P14" s="662">
        <v>544433.68278482347</v>
      </c>
      <c r="Q14" s="662">
        <v>15439.11185236685</v>
      </c>
    </row>
    <row r="15" spans="1:19">
      <c r="A15" s="191" t="s">
        <v>826</v>
      </c>
      <c r="B15" s="34" t="s">
        <v>916</v>
      </c>
      <c r="C15" s="838">
        <v>287614.00555900001</v>
      </c>
      <c r="D15" s="838">
        <v>264581.252813</v>
      </c>
      <c r="E15" s="838">
        <v>21582.989019000001</v>
      </c>
      <c r="F15" s="662">
        <v>16567.222700999999</v>
      </c>
      <c r="G15" s="662">
        <v>0</v>
      </c>
      <c r="H15" s="662">
        <v>16281.422664</v>
      </c>
      <c r="I15" s="662">
        <v>-1773.7432160000001</v>
      </c>
      <c r="J15" s="662">
        <v>-1062.1891989999999</v>
      </c>
      <c r="K15" s="662">
        <v>-711.55401700000004</v>
      </c>
      <c r="L15" s="662">
        <v>-5228.6347740000001</v>
      </c>
      <c r="M15" s="662">
        <v>0</v>
      </c>
      <c r="N15" s="662">
        <v>-5042.8347370000001</v>
      </c>
      <c r="O15" s="662">
        <v>0</v>
      </c>
      <c r="P15" s="662">
        <v>282043.26014297217</v>
      </c>
      <c r="Q15" s="662">
        <v>11338.5879273584</v>
      </c>
    </row>
    <row r="16" spans="1:19">
      <c r="A16" s="191" t="s">
        <v>828</v>
      </c>
      <c r="B16" s="197" t="s">
        <v>917</v>
      </c>
      <c r="C16" s="838">
        <v>631943.12759000005</v>
      </c>
      <c r="D16" s="838">
        <v>617800.96909300005</v>
      </c>
      <c r="E16" s="838">
        <v>13815.212661</v>
      </c>
      <c r="F16" s="662">
        <v>11012.306718</v>
      </c>
      <c r="G16" s="662">
        <v>0</v>
      </c>
      <c r="H16" s="662">
        <v>10892.181758999999</v>
      </c>
      <c r="I16" s="662">
        <v>-943.54494</v>
      </c>
      <c r="J16" s="662">
        <v>-611.24121000000002</v>
      </c>
      <c r="K16" s="662">
        <v>-331.63729799999999</v>
      </c>
      <c r="L16" s="662">
        <v>-1617.4979530000001</v>
      </c>
      <c r="M16" s="662">
        <v>0</v>
      </c>
      <c r="N16" s="662">
        <v>-1616.865761</v>
      </c>
      <c r="O16" s="662">
        <v>0</v>
      </c>
      <c r="P16" s="662">
        <v>619067.25735716743</v>
      </c>
      <c r="Q16" s="662">
        <v>9309.8953500000007</v>
      </c>
    </row>
    <row r="17" spans="1:17">
      <c r="A17" s="181" t="s">
        <v>830</v>
      </c>
      <c r="B17" s="15" t="s">
        <v>808</v>
      </c>
      <c r="C17" s="665">
        <v>160990.876881</v>
      </c>
      <c r="D17" s="665">
        <v>138309.221965</v>
      </c>
      <c r="E17" s="665">
        <v>0</v>
      </c>
      <c r="F17" s="665">
        <v>0</v>
      </c>
      <c r="G17" s="665">
        <v>0</v>
      </c>
      <c r="H17" s="665">
        <v>0</v>
      </c>
      <c r="I17" s="665">
        <v>-7.0187122029999998</v>
      </c>
      <c r="J17" s="665">
        <v>-7.0187122029999998</v>
      </c>
      <c r="K17" s="665">
        <v>0</v>
      </c>
      <c r="L17" s="665">
        <v>0</v>
      </c>
      <c r="M17" s="665">
        <v>0</v>
      </c>
      <c r="N17" s="665">
        <v>0</v>
      </c>
      <c r="O17" s="665">
        <v>0</v>
      </c>
      <c r="P17" s="665">
        <v>0</v>
      </c>
      <c r="Q17" s="665">
        <v>0</v>
      </c>
    </row>
    <row r="18" spans="1:17">
      <c r="A18" s="191" t="s">
        <v>832</v>
      </c>
      <c r="B18" s="197" t="s">
        <v>911</v>
      </c>
      <c r="C18" s="838">
        <v>0</v>
      </c>
      <c r="D18" s="838">
        <v>0</v>
      </c>
      <c r="E18" s="838">
        <v>0</v>
      </c>
      <c r="F18" s="662">
        <v>0</v>
      </c>
      <c r="G18" s="662">
        <v>0</v>
      </c>
      <c r="H18" s="662">
        <v>0</v>
      </c>
      <c r="I18" s="662">
        <v>0</v>
      </c>
      <c r="J18" s="662">
        <v>0</v>
      </c>
      <c r="K18" s="662">
        <v>0</v>
      </c>
      <c r="L18" s="662">
        <v>0</v>
      </c>
      <c r="M18" s="662">
        <v>0</v>
      </c>
      <c r="N18" s="662">
        <v>0</v>
      </c>
      <c r="O18" s="662">
        <v>0</v>
      </c>
      <c r="P18" s="662">
        <v>0</v>
      </c>
      <c r="Q18" s="662">
        <v>0</v>
      </c>
    </row>
    <row r="19" spans="1:17">
      <c r="A19" s="191" t="s">
        <v>834</v>
      </c>
      <c r="B19" s="197" t="s">
        <v>912</v>
      </c>
      <c r="C19" s="838">
        <v>150306.79070300001</v>
      </c>
      <c r="D19" s="838">
        <v>136874.26624299999</v>
      </c>
      <c r="E19" s="838">
        <v>0</v>
      </c>
      <c r="F19" s="662">
        <v>0</v>
      </c>
      <c r="G19" s="662">
        <v>0</v>
      </c>
      <c r="H19" s="662">
        <v>0</v>
      </c>
      <c r="I19" s="662">
        <v>-6.0446183399999995</v>
      </c>
      <c r="J19" s="662">
        <v>-6.0446183399999995</v>
      </c>
      <c r="K19" s="662">
        <v>0</v>
      </c>
      <c r="L19" s="662">
        <v>0</v>
      </c>
      <c r="M19" s="662">
        <v>0</v>
      </c>
      <c r="N19" s="662">
        <v>0</v>
      </c>
      <c r="O19" s="662">
        <v>0</v>
      </c>
      <c r="P19" s="662">
        <v>0</v>
      </c>
      <c r="Q19" s="662">
        <v>0</v>
      </c>
    </row>
    <row r="20" spans="1:17">
      <c r="A20" s="191" t="s">
        <v>836</v>
      </c>
      <c r="B20" s="197" t="s">
        <v>913</v>
      </c>
      <c r="C20" s="838">
        <v>6567.6800039999998</v>
      </c>
      <c r="D20" s="838">
        <v>1434.8157940000001</v>
      </c>
      <c r="E20" s="838">
        <v>0</v>
      </c>
      <c r="F20" s="662">
        <v>0</v>
      </c>
      <c r="G20" s="662">
        <v>0</v>
      </c>
      <c r="H20" s="662">
        <v>0</v>
      </c>
      <c r="I20" s="662">
        <v>-0.974093863</v>
      </c>
      <c r="J20" s="662">
        <v>-0.974093863</v>
      </c>
      <c r="K20" s="662">
        <v>0</v>
      </c>
      <c r="L20" s="662">
        <v>0</v>
      </c>
      <c r="M20" s="662">
        <v>0</v>
      </c>
      <c r="N20" s="662">
        <v>0</v>
      </c>
      <c r="O20" s="662">
        <v>0</v>
      </c>
      <c r="P20" s="662">
        <v>0</v>
      </c>
      <c r="Q20" s="662">
        <v>0</v>
      </c>
    </row>
    <row r="21" spans="1:17">
      <c r="A21" s="191" t="s">
        <v>838</v>
      </c>
      <c r="B21" s="197" t="s">
        <v>914</v>
      </c>
      <c r="C21" s="838">
        <v>625.88350000000003</v>
      </c>
      <c r="D21" s="838">
        <v>0</v>
      </c>
      <c r="E21" s="838">
        <v>0</v>
      </c>
      <c r="F21" s="662">
        <v>0</v>
      </c>
      <c r="G21" s="662">
        <v>0</v>
      </c>
      <c r="H21" s="662">
        <v>0</v>
      </c>
      <c r="I21" s="662">
        <v>0</v>
      </c>
      <c r="J21" s="662">
        <v>0</v>
      </c>
      <c r="K21" s="662">
        <v>0</v>
      </c>
      <c r="L21" s="662">
        <v>0</v>
      </c>
      <c r="M21" s="662">
        <v>0</v>
      </c>
      <c r="N21" s="662">
        <v>0</v>
      </c>
      <c r="O21" s="662">
        <v>0</v>
      </c>
      <c r="P21" s="662">
        <v>0</v>
      </c>
      <c r="Q21" s="662">
        <v>0</v>
      </c>
    </row>
    <row r="22" spans="1:17">
      <c r="A22" s="191" t="s">
        <v>840</v>
      </c>
      <c r="B22" s="197" t="s">
        <v>915</v>
      </c>
      <c r="C22" s="838">
        <v>3490.5226739999998</v>
      </c>
      <c r="D22" s="838">
        <v>0.139928</v>
      </c>
      <c r="E22" s="838">
        <v>0</v>
      </c>
      <c r="F22" s="662">
        <v>0</v>
      </c>
      <c r="G22" s="662">
        <v>0</v>
      </c>
      <c r="H22" s="662">
        <v>0</v>
      </c>
      <c r="I22" s="662">
        <v>0</v>
      </c>
      <c r="J22" s="662">
        <v>0</v>
      </c>
      <c r="K22" s="662">
        <v>0</v>
      </c>
      <c r="L22" s="662">
        <v>0</v>
      </c>
      <c r="M22" s="662">
        <v>0</v>
      </c>
      <c r="N22" s="662">
        <v>0</v>
      </c>
      <c r="O22" s="662">
        <v>0</v>
      </c>
      <c r="P22" s="662">
        <v>0</v>
      </c>
      <c r="Q22" s="662">
        <v>0</v>
      </c>
    </row>
    <row r="23" spans="1:17">
      <c r="A23" s="181" t="s">
        <v>842</v>
      </c>
      <c r="B23" s="15" t="s">
        <v>721</v>
      </c>
      <c r="C23" s="665">
        <v>199848.93347799999</v>
      </c>
      <c r="D23" s="665">
        <v>195044.82140700001</v>
      </c>
      <c r="E23" s="665">
        <v>4804.1120709999996</v>
      </c>
      <c r="F23" s="665">
        <v>1115.6302639999999</v>
      </c>
      <c r="G23" s="665">
        <v>0</v>
      </c>
      <c r="H23" s="665">
        <v>1115.6302639999999</v>
      </c>
      <c r="I23" s="665">
        <v>608.44180774999995</v>
      </c>
      <c r="J23" s="665">
        <v>342.13221575</v>
      </c>
      <c r="K23" s="665">
        <v>266.30959200000001</v>
      </c>
      <c r="L23" s="665">
        <v>73.236839000000003</v>
      </c>
      <c r="M23" s="665">
        <v>0</v>
      </c>
      <c r="N23" s="665">
        <v>73.236839000000003</v>
      </c>
      <c r="O23" s="665">
        <v>0</v>
      </c>
      <c r="P23" s="665">
        <v>13208.674939191202</v>
      </c>
      <c r="Q23" s="665">
        <v>0</v>
      </c>
    </row>
    <row r="24" spans="1:17">
      <c r="A24" s="191" t="s">
        <v>844</v>
      </c>
      <c r="B24" s="197" t="s">
        <v>911</v>
      </c>
      <c r="C24" s="662">
        <v>0</v>
      </c>
      <c r="D24" s="662">
        <v>0</v>
      </c>
      <c r="E24" s="662">
        <v>0</v>
      </c>
      <c r="F24" s="662">
        <v>0</v>
      </c>
      <c r="G24" s="662">
        <v>0</v>
      </c>
      <c r="H24" s="662">
        <v>0</v>
      </c>
      <c r="I24" s="662">
        <v>0</v>
      </c>
      <c r="J24" s="662">
        <v>0</v>
      </c>
      <c r="K24" s="662">
        <v>0</v>
      </c>
      <c r="L24" s="662">
        <v>0</v>
      </c>
      <c r="M24" s="662">
        <v>0</v>
      </c>
      <c r="N24" s="662">
        <v>0</v>
      </c>
      <c r="O24" s="662">
        <v>0</v>
      </c>
      <c r="P24" s="662">
        <v>0</v>
      </c>
      <c r="Q24" s="662">
        <v>0</v>
      </c>
    </row>
    <row r="25" spans="1:17">
      <c r="A25" s="191" t="s">
        <v>846</v>
      </c>
      <c r="B25" s="197" t="s">
        <v>912</v>
      </c>
      <c r="C25" s="662">
        <v>5554.0980929999996</v>
      </c>
      <c r="D25" s="662">
        <v>5554.0980929999996</v>
      </c>
      <c r="E25" s="662">
        <v>0</v>
      </c>
      <c r="F25" s="662">
        <v>0</v>
      </c>
      <c r="G25" s="662">
        <v>0</v>
      </c>
      <c r="H25" s="662">
        <v>0</v>
      </c>
      <c r="I25" s="662">
        <v>2.6091980000000001</v>
      </c>
      <c r="J25" s="662">
        <v>2.6091980000000001</v>
      </c>
      <c r="K25" s="662">
        <v>0</v>
      </c>
      <c r="L25" s="662">
        <v>0</v>
      </c>
      <c r="M25" s="662">
        <v>0</v>
      </c>
      <c r="N25" s="662">
        <v>0</v>
      </c>
      <c r="O25" s="662">
        <v>0</v>
      </c>
      <c r="P25" s="662">
        <v>0</v>
      </c>
      <c r="Q25" s="662">
        <v>0</v>
      </c>
    </row>
    <row r="26" spans="1:17">
      <c r="A26" s="191" t="s">
        <v>848</v>
      </c>
      <c r="B26" s="197" t="s">
        <v>913</v>
      </c>
      <c r="C26" s="662">
        <v>225.82757599999999</v>
      </c>
      <c r="D26" s="662">
        <v>225.82757599999999</v>
      </c>
      <c r="E26" s="662">
        <v>0</v>
      </c>
      <c r="F26" s="662">
        <v>0</v>
      </c>
      <c r="G26" s="662">
        <v>0</v>
      </c>
      <c r="H26" s="662">
        <v>0</v>
      </c>
      <c r="I26" s="662">
        <v>9.0050000000000009E-3</v>
      </c>
      <c r="J26" s="662">
        <v>9.0050000000000009E-3</v>
      </c>
      <c r="K26" s="662">
        <v>0</v>
      </c>
      <c r="L26" s="662">
        <v>0</v>
      </c>
      <c r="M26" s="662">
        <v>0</v>
      </c>
      <c r="N26" s="662">
        <v>0</v>
      </c>
      <c r="O26" s="662">
        <v>0</v>
      </c>
      <c r="P26" s="662">
        <v>0</v>
      </c>
      <c r="Q26" s="662">
        <v>0</v>
      </c>
    </row>
    <row r="27" spans="1:17">
      <c r="A27" s="191" t="s">
        <v>850</v>
      </c>
      <c r="B27" s="197" t="s">
        <v>914</v>
      </c>
      <c r="C27" s="662">
        <v>5079.4696359999998</v>
      </c>
      <c r="D27" s="662">
        <v>4947.3333190000003</v>
      </c>
      <c r="E27" s="662">
        <v>132.13631699999999</v>
      </c>
      <c r="F27" s="662">
        <v>2.0127299999999999</v>
      </c>
      <c r="G27" s="662">
        <v>0</v>
      </c>
      <c r="H27" s="662">
        <v>2.0127299999999999</v>
      </c>
      <c r="I27" s="662">
        <v>22.013639999999999</v>
      </c>
      <c r="J27" s="662">
        <v>12.027787999999999</v>
      </c>
      <c r="K27" s="662">
        <v>9.9858519999999995</v>
      </c>
      <c r="L27" s="662">
        <v>0</v>
      </c>
      <c r="M27" s="662">
        <v>0</v>
      </c>
      <c r="N27" s="662">
        <v>0</v>
      </c>
      <c r="O27" s="662">
        <v>0</v>
      </c>
      <c r="P27" s="662">
        <v>0</v>
      </c>
      <c r="Q27" s="662">
        <v>0</v>
      </c>
    </row>
    <row r="28" spans="1:17">
      <c r="A28" s="191" t="s">
        <v>852</v>
      </c>
      <c r="B28" s="197" t="s">
        <v>915</v>
      </c>
      <c r="C28" s="662">
        <v>145976.94409599999</v>
      </c>
      <c r="D28" s="662">
        <v>141648.80397400001</v>
      </c>
      <c r="E28" s="662">
        <v>4328.1401219999998</v>
      </c>
      <c r="F28" s="662">
        <v>956.11078099999997</v>
      </c>
      <c r="G28" s="662">
        <v>0</v>
      </c>
      <c r="H28" s="662">
        <v>956.11078099999997</v>
      </c>
      <c r="I28" s="662">
        <v>475.42538775000003</v>
      </c>
      <c r="J28" s="662">
        <v>234.22519374999999</v>
      </c>
      <c r="K28" s="662">
        <v>241.20019400000001</v>
      </c>
      <c r="L28" s="662">
        <v>73.236839000000003</v>
      </c>
      <c r="M28" s="662">
        <v>0</v>
      </c>
      <c r="N28" s="662">
        <v>73.236839000000003</v>
      </c>
      <c r="O28" s="662">
        <v>0</v>
      </c>
      <c r="P28" s="662">
        <v>13208.264939191202</v>
      </c>
      <c r="Q28" s="662">
        <v>0</v>
      </c>
    </row>
    <row r="29" spans="1:17">
      <c r="A29" s="222" t="s">
        <v>918</v>
      </c>
      <c r="B29" s="197" t="s">
        <v>917</v>
      </c>
      <c r="C29" s="663">
        <v>43012.594077000002</v>
      </c>
      <c r="D29" s="663">
        <v>42668.758444999999</v>
      </c>
      <c r="E29" s="663">
        <v>343.83563199999998</v>
      </c>
      <c r="F29" s="663">
        <v>157.506753</v>
      </c>
      <c r="G29" s="663">
        <v>0</v>
      </c>
      <c r="H29" s="663">
        <v>157.506753</v>
      </c>
      <c r="I29" s="663">
        <v>108.38457699999999</v>
      </c>
      <c r="J29" s="663">
        <v>93.261031000000003</v>
      </c>
      <c r="K29" s="663">
        <v>15.123545999999999</v>
      </c>
      <c r="L29" s="663">
        <v>0</v>
      </c>
      <c r="M29" s="663">
        <v>0</v>
      </c>
      <c r="N29" s="663">
        <v>0</v>
      </c>
      <c r="O29" s="663">
        <v>0</v>
      </c>
      <c r="P29" s="663">
        <v>0.41</v>
      </c>
      <c r="Q29" s="663">
        <v>0</v>
      </c>
    </row>
    <row r="30" spans="1:17">
      <c r="A30" s="223" t="s">
        <v>919</v>
      </c>
      <c r="B30" s="224" t="s">
        <v>237</v>
      </c>
      <c r="C30" s="668">
        <v>1839969.5531301501</v>
      </c>
      <c r="D30" s="668">
        <v>1754980.0726451501</v>
      </c>
      <c r="E30" s="668">
        <v>60531.116005999997</v>
      </c>
      <c r="F30" s="668">
        <v>33777.108471</v>
      </c>
      <c r="G30" s="668">
        <v>0</v>
      </c>
      <c r="H30" s="668">
        <v>33371.183474999998</v>
      </c>
      <c r="I30" s="668">
        <v>-3783.285885453</v>
      </c>
      <c r="J30" s="668">
        <v>-2498.0713814530004</v>
      </c>
      <c r="K30" s="668">
        <v>-1284.548072</v>
      </c>
      <c r="L30" s="668">
        <v>-7621.4019760000001</v>
      </c>
      <c r="M30" s="668">
        <v>0</v>
      </c>
      <c r="N30" s="668">
        <v>-7434.9697470000001</v>
      </c>
      <c r="O30" s="668">
        <v>0</v>
      </c>
      <c r="P30" s="668">
        <v>1230973.3936711233</v>
      </c>
      <c r="Q30" s="668">
        <v>24881.925977366853</v>
      </c>
    </row>
    <row r="31" spans="1:17">
      <c r="B31" s="225"/>
    </row>
  </sheetData>
  <mergeCells count="11">
    <mergeCell ref="A7:B7"/>
    <mergeCell ref="C5:H5"/>
    <mergeCell ref="I5:N5"/>
    <mergeCell ref="O5:O6"/>
    <mergeCell ref="P5:Q5"/>
    <mergeCell ref="C6:E6"/>
    <mergeCell ref="F6:H6"/>
    <mergeCell ref="I6:K6"/>
    <mergeCell ref="L6:N6"/>
    <mergeCell ref="P6:P7"/>
    <mergeCell ref="Q6:Q7"/>
  </mergeCells>
  <hyperlinks>
    <hyperlink ref="S5" location="Index!A1" display="Index" xr:uid="{9DEA017A-6F3E-48B0-B0AF-5EE20546F965}"/>
  </hyperlinks>
  <pageMargins left="0.7" right="0.7" top="0.75" bottom="0.75" header="0.3" footer="0.3"/>
  <ignoredErrors>
    <ignoredError sqref="A8:A3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9131-633A-4AB5-B923-C84BB81FB164}">
  <dimension ref="A1:P30"/>
  <sheetViews>
    <sheetView workbookViewId="0"/>
  </sheetViews>
  <sheetFormatPr defaultColWidth="8.7265625" defaultRowHeight="14.5"/>
  <cols>
    <col min="1" max="1" width="8.7265625" style="22"/>
    <col min="2" max="2" width="32.1796875" style="22" customWidth="1"/>
    <col min="3" max="3" width="9.26953125" style="22" bestFit="1" customWidth="1"/>
    <col min="4" max="5" width="10.54296875" style="22" customWidth="1"/>
    <col min="6" max="6" width="8.81640625" style="22" bestFit="1" customWidth="1"/>
    <col min="7" max="7" width="12.1796875" style="22" customWidth="1"/>
    <col min="8" max="8" width="9.81640625" style="22" customWidth="1"/>
    <col min="9" max="9" width="9.26953125" style="22" customWidth="1"/>
    <col min="10" max="10" width="10.26953125" style="22" customWidth="1"/>
    <col min="11" max="11" width="10" style="22" customWidth="1"/>
    <col min="12" max="12" width="10.1796875" style="22" customWidth="1"/>
    <col min="13" max="13" width="9.54296875" style="22" customWidth="1"/>
    <col min="14" max="14" width="8.81640625" style="22" bestFit="1" customWidth="1"/>
    <col min="15" max="16384" width="8.7265625" style="22"/>
  </cols>
  <sheetData>
    <row r="1" spans="1:16">
      <c r="A1" s="10" t="s">
        <v>932</v>
      </c>
    </row>
    <row r="4" spans="1:16">
      <c r="A4" s="15"/>
      <c r="B4" s="15"/>
      <c r="C4" s="14" t="s">
        <v>201</v>
      </c>
      <c r="D4" s="14" t="s">
        <v>202</v>
      </c>
      <c r="E4" s="14" t="s">
        <v>203</v>
      </c>
      <c r="F4" s="14" t="s">
        <v>204</v>
      </c>
      <c r="G4" s="14" t="s">
        <v>205</v>
      </c>
      <c r="H4" s="14" t="s">
        <v>206</v>
      </c>
      <c r="I4" s="14" t="s">
        <v>207</v>
      </c>
      <c r="J4" s="14" t="s">
        <v>208</v>
      </c>
      <c r="K4" s="14" t="s">
        <v>465</v>
      </c>
      <c r="L4" s="14" t="s">
        <v>466</v>
      </c>
      <c r="M4" s="14" t="s">
        <v>467</v>
      </c>
      <c r="N4" s="14" t="s">
        <v>468</v>
      </c>
    </row>
    <row r="5" spans="1:16">
      <c r="A5" s="98"/>
      <c r="B5" s="98"/>
      <c r="C5" s="1048" t="s">
        <v>896</v>
      </c>
      <c r="D5" s="1048"/>
      <c r="E5" s="1048"/>
      <c r="F5" s="1048"/>
      <c r="G5" s="1048"/>
      <c r="H5" s="1048"/>
      <c r="I5" s="1048"/>
      <c r="J5" s="1048"/>
      <c r="K5" s="1048"/>
      <c r="L5" s="1048"/>
      <c r="M5" s="1048"/>
      <c r="N5" s="1048"/>
      <c r="P5" s="967" t="s">
        <v>186</v>
      </c>
    </row>
    <row r="6" spans="1:16">
      <c r="A6" s="98"/>
      <c r="B6" s="227"/>
      <c r="C6" s="1020" t="s">
        <v>900</v>
      </c>
      <c r="D6" s="1020"/>
      <c r="E6" s="1020"/>
      <c r="F6" s="1050" t="s">
        <v>901</v>
      </c>
      <c r="G6" s="1051"/>
      <c r="H6" s="1051"/>
      <c r="I6" s="1051"/>
      <c r="J6" s="1051"/>
      <c r="K6" s="1051"/>
      <c r="L6" s="1051"/>
      <c r="M6" s="1051"/>
      <c r="N6" s="1051"/>
      <c r="P6" s="967"/>
    </row>
    <row r="7" spans="1:16" ht="58.5">
      <c r="A7" s="1055" t="s">
        <v>235</v>
      </c>
      <c r="B7" s="1055"/>
      <c r="C7" s="211"/>
      <c r="D7" s="228" t="s">
        <v>921</v>
      </c>
      <c r="E7" s="228" t="s">
        <v>922</v>
      </c>
      <c r="F7" s="229"/>
      <c r="G7" s="228" t="s">
        <v>923</v>
      </c>
      <c r="H7" s="228" t="s">
        <v>924</v>
      </c>
      <c r="I7" s="231" t="s">
        <v>925</v>
      </c>
      <c r="J7" s="231" t="s">
        <v>926</v>
      </c>
      <c r="K7" s="230" t="s">
        <v>927</v>
      </c>
      <c r="L7" s="228" t="s">
        <v>928</v>
      </c>
      <c r="M7" s="228" t="s">
        <v>929</v>
      </c>
      <c r="N7" s="231" t="s">
        <v>930</v>
      </c>
      <c r="O7" s="221"/>
    </row>
    <row r="8" spans="1:16" ht="23">
      <c r="A8" s="181" t="s">
        <v>909</v>
      </c>
      <c r="B8" s="15" t="s">
        <v>910</v>
      </c>
      <c r="C8" s="848">
        <v>170128.74191215</v>
      </c>
      <c r="D8" s="848">
        <v>170128.74191215</v>
      </c>
      <c r="E8" s="848">
        <v>0</v>
      </c>
      <c r="F8" s="848">
        <v>0</v>
      </c>
      <c r="G8" s="848">
        <v>0</v>
      </c>
      <c r="H8" s="848">
        <v>0</v>
      </c>
      <c r="I8" s="848">
        <v>0</v>
      </c>
      <c r="J8" s="848">
        <v>0</v>
      </c>
      <c r="K8" s="848">
        <v>0</v>
      </c>
      <c r="L8" s="848">
        <v>0</v>
      </c>
      <c r="M8" s="849">
        <v>0</v>
      </c>
      <c r="N8" s="848">
        <v>0</v>
      </c>
    </row>
    <row r="9" spans="1:16">
      <c r="A9" s="181" t="s">
        <v>483</v>
      </c>
      <c r="B9" s="15" t="s">
        <v>807</v>
      </c>
      <c r="C9" s="848">
        <v>1309001.000859</v>
      </c>
      <c r="D9" s="848">
        <v>1306572.3098830001</v>
      </c>
      <c r="E9" s="848">
        <v>2428.6909759999999</v>
      </c>
      <c r="F9" s="848">
        <v>32661.478207</v>
      </c>
      <c r="G9" s="848">
        <v>24617.742309000001</v>
      </c>
      <c r="H9" s="848">
        <v>2478.202949</v>
      </c>
      <c r="I9" s="848">
        <v>2751.1467659999998</v>
      </c>
      <c r="J9" s="848">
        <v>2037.7237230000001</v>
      </c>
      <c r="K9" s="848">
        <v>401.00318099999998</v>
      </c>
      <c r="L9" s="848">
        <v>49.350596000000003</v>
      </c>
      <c r="M9" s="848">
        <v>326.30868299999997</v>
      </c>
      <c r="N9" s="848">
        <v>32661.478207</v>
      </c>
    </row>
    <row r="10" spans="1:16">
      <c r="A10" s="191" t="s">
        <v>485</v>
      </c>
      <c r="B10" s="197" t="s">
        <v>911</v>
      </c>
      <c r="C10" s="839">
        <v>0</v>
      </c>
      <c r="D10" s="839">
        <v>0</v>
      </c>
      <c r="E10" s="839">
        <v>0</v>
      </c>
      <c r="F10" s="839">
        <v>0</v>
      </c>
      <c r="G10" s="839">
        <v>0</v>
      </c>
      <c r="H10" s="839">
        <v>0</v>
      </c>
      <c r="I10" s="839">
        <v>0</v>
      </c>
      <c r="J10" s="839">
        <v>0</v>
      </c>
      <c r="K10" s="839">
        <v>0</v>
      </c>
      <c r="L10" s="839">
        <v>0</v>
      </c>
      <c r="M10" s="839">
        <v>0</v>
      </c>
      <c r="N10" s="839">
        <v>0</v>
      </c>
    </row>
    <row r="11" spans="1:16">
      <c r="A11" s="191" t="s">
        <v>818</v>
      </c>
      <c r="B11" s="197" t="s">
        <v>912</v>
      </c>
      <c r="C11" s="839">
        <v>7256.8846439999998</v>
      </c>
      <c r="D11" s="839">
        <v>7256.8846439999998</v>
      </c>
      <c r="E11" s="839">
        <v>0</v>
      </c>
      <c r="F11" s="839">
        <v>0</v>
      </c>
      <c r="G11" s="839">
        <v>0</v>
      </c>
      <c r="H11" s="839">
        <v>0</v>
      </c>
      <c r="I11" s="839">
        <v>0</v>
      </c>
      <c r="J11" s="839">
        <v>0</v>
      </c>
      <c r="K11" s="839">
        <v>0</v>
      </c>
      <c r="L11" s="839">
        <v>0</v>
      </c>
      <c r="M11" s="839">
        <v>0</v>
      </c>
      <c r="N11" s="839">
        <v>0</v>
      </c>
    </row>
    <row r="12" spans="1:16">
      <c r="A12" s="191" t="s">
        <v>820</v>
      </c>
      <c r="B12" s="197" t="s">
        <v>913</v>
      </c>
      <c r="C12" s="839">
        <v>546.55147099999999</v>
      </c>
      <c r="D12" s="839">
        <v>546.55147099999999</v>
      </c>
      <c r="E12" s="839">
        <v>0</v>
      </c>
      <c r="F12" s="839">
        <v>0</v>
      </c>
      <c r="G12" s="839">
        <v>0</v>
      </c>
      <c r="H12" s="839">
        <v>0</v>
      </c>
      <c r="I12" s="839">
        <v>0</v>
      </c>
      <c r="J12" s="839">
        <v>0</v>
      </c>
      <c r="K12" s="839">
        <v>0</v>
      </c>
      <c r="L12" s="839">
        <v>0</v>
      </c>
      <c r="M12" s="839">
        <v>0</v>
      </c>
      <c r="N12" s="839">
        <v>0</v>
      </c>
    </row>
    <row r="13" spans="1:16">
      <c r="A13" s="191" t="s">
        <v>822</v>
      </c>
      <c r="B13" s="197" t="s">
        <v>914</v>
      </c>
      <c r="C13" s="839">
        <v>58898.643828</v>
      </c>
      <c r="D13" s="839">
        <v>58898.609997</v>
      </c>
      <c r="E13" s="839">
        <v>3.3831E-2</v>
      </c>
      <c r="F13" s="839">
        <v>191.33296100000001</v>
      </c>
      <c r="G13" s="839">
        <v>166.65098900000001</v>
      </c>
      <c r="H13" s="839">
        <v>24.254788000000001</v>
      </c>
      <c r="I13" s="839">
        <v>0.42718400000000001</v>
      </c>
      <c r="J13" s="839">
        <v>0</v>
      </c>
      <c r="K13" s="839">
        <v>0</v>
      </c>
      <c r="L13" s="839">
        <v>0</v>
      </c>
      <c r="M13" s="839">
        <v>0</v>
      </c>
      <c r="N13" s="839">
        <v>191.33296100000001</v>
      </c>
    </row>
    <row r="14" spans="1:16">
      <c r="A14" s="191" t="s">
        <v>824</v>
      </c>
      <c r="B14" s="197" t="s">
        <v>915</v>
      </c>
      <c r="C14" s="839">
        <v>610355.79332599998</v>
      </c>
      <c r="D14" s="839">
        <v>609725.63315300003</v>
      </c>
      <c r="E14" s="839">
        <v>630.16017299999999</v>
      </c>
      <c r="F14" s="839">
        <v>21457.838528</v>
      </c>
      <c r="G14" s="839">
        <v>16219.732571</v>
      </c>
      <c r="H14" s="839">
        <v>1609.858909</v>
      </c>
      <c r="I14" s="839">
        <v>2052.85583</v>
      </c>
      <c r="J14" s="839">
        <v>1448.0307299999999</v>
      </c>
      <c r="K14" s="839">
        <v>78.009891999999994</v>
      </c>
      <c r="L14" s="839">
        <v>49.350596000000003</v>
      </c>
      <c r="M14" s="839">
        <v>0</v>
      </c>
      <c r="N14" s="839">
        <v>21457.838528</v>
      </c>
    </row>
    <row r="15" spans="1:16">
      <c r="A15" s="191" t="s">
        <v>826</v>
      </c>
      <c r="B15" s="197" t="s">
        <v>931</v>
      </c>
      <c r="C15" s="839">
        <v>287614.00555900001</v>
      </c>
      <c r="D15" s="839">
        <v>286988.36369000003</v>
      </c>
      <c r="E15" s="839">
        <v>625.64186900000004</v>
      </c>
      <c r="F15" s="839">
        <v>16567.222700999999</v>
      </c>
      <c r="G15" s="839">
        <v>11580.604686000001</v>
      </c>
      <c r="H15" s="839">
        <v>1609.7815880000001</v>
      </c>
      <c r="I15" s="839">
        <v>1801.445209</v>
      </c>
      <c r="J15" s="839">
        <v>1448.0307299999999</v>
      </c>
      <c r="K15" s="839">
        <v>78.009891999999994</v>
      </c>
      <c r="L15" s="839">
        <v>49.350596000000003</v>
      </c>
      <c r="M15" s="839">
        <v>0</v>
      </c>
      <c r="N15" s="839">
        <v>16567.222700999999</v>
      </c>
    </row>
    <row r="16" spans="1:16">
      <c r="A16" s="191" t="s">
        <v>828</v>
      </c>
      <c r="B16" s="197" t="s">
        <v>917</v>
      </c>
      <c r="C16" s="839">
        <v>631943.12759000005</v>
      </c>
      <c r="D16" s="839">
        <v>630144.63061800005</v>
      </c>
      <c r="E16" s="839">
        <v>1798.4969719999999</v>
      </c>
      <c r="F16" s="839">
        <v>11012.306718</v>
      </c>
      <c r="G16" s="839">
        <v>8231.3587490000009</v>
      </c>
      <c r="H16" s="839">
        <v>844.08925199999999</v>
      </c>
      <c r="I16" s="839">
        <v>697.86375199999998</v>
      </c>
      <c r="J16" s="839">
        <v>589.692993</v>
      </c>
      <c r="K16" s="839">
        <v>322.993289</v>
      </c>
      <c r="L16" s="839">
        <v>0</v>
      </c>
      <c r="M16" s="839">
        <v>326.30868299999997</v>
      </c>
      <c r="N16" s="839">
        <v>11012.306718</v>
      </c>
    </row>
    <row r="17" spans="1:14">
      <c r="A17" s="181" t="s">
        <v>830</v>
      </c>
      <c r="B17" s="15" t="s">
        <v>808</v>
      </c>
      <c r="C17" s="848">
        <v>160990.876881</v>
      </c>
      <c r="D17" s="848">
        <v>160990.876881</v>
      </c>
      <c r="E17" s="848">
        <v>0</v>
      </c>
      <c r="F17" s="848">
        <v>0</v>
      </c>
      <c r="G17" s="848">
        <v>0</v>
      </c>
      <c r="H17" s="848">
        <v>0</v>
      </c>
      <c r="I17" s="848">
        <v>0</v>
      </c>
      <c r="J17" s="848">
        <v>0</v>
      </c>
      <c r="K17" s="848">
        <v>0</v>
      </c>
      <c r="L17" s="848">
        <v>0</v>
      </c>
      <c r="M17" s="848">
        <v>0</v>
      </c>
      <c r="N17" s="848">
        <v>0</v>
      </c>
    </row>
    <row r="18" spans="1:14">
      <c r="A18" s="191" t="s">
        <v>832</v>
      </c>
      <c r="B18" s="197" t="s">
        <v>911</v>
      </c>
      <c r="C18" s="839">
        <v>0</v>
      </c>
      <c r="D18" s="839">
        <v>0</v>
      </c>
      <c r="E18" s="839">
        <v>0</v>
      </c>
      <c r="F18" s="839">
        <v>0</v>
      </c>
      <c r="G18" s="839">
        <v>0</v>
      </c>
      <c r="H18" s="839">
        <v>0</v>
      </c>
      <c r="I18" s="839">
        <v>0</v>
      </c>
      <c r="J18" s="839">
        <v>0</v>
      </c>
      <c r="K18" s="839">
        <v>0</v>
      </c>
      <c r="L18" s="839">
        <v>0</v>
      </c>
      <c r="M18" s="839">
        <v>0</v>
      </c>
      <c r="N18" s="839">
        <v>0</v>
      </c>
    </row>
    <row r="19" spans="1:14">
      <c r="A19" s="191" t="s">
        <v>834</v>
      </c>
      <c r="B19" s="197" t="s">
        <v>912</v>
      </c>
      <c r="C19" s="839">
        <v>150306.79070300001</v>
      </c>
      <c r="D19" s="839">
        <v>150306.79070300001</v>
      </c>
      <c r="E19" s="839">
        <v>0</v>
      </c>
      <c r="F19" s="839">
        <v>0</v>
      </c>
      <c r="G19" s="839">
        <v>0</v>
      </c>
      <c r="H19" s="839">
        <v>0</v>
      </c>
      <c r="I19" s="839">
        <v>0</v>
      </c>
      <c r="J19" s="839">
        <v>0</v>
      </c>
      <c r="K19" s="839">
        <v>0</v>
      </c>
      <c r="L19" s="839">
        <v>0</v>
      </c>
      <c r="M19" s="839">
        <v>0</v>
      </c>
      <c r="N19" s="839">
        <v>0</v>
      </c>
    </row>
    <row r="20" spans="1:14">
      <c r="A20" s="191" t="s">
        <v>836</v>
      </c>
      <c r="B20" s="197" t="s">
        <v>913</v>
      </c>
      <c r="C20" s="839">
        <v>6567.6800039999998</v>
      </c>
      <c r="D20" s="839">
        <v>6567.6800039999998</v>
      </c>
      <c r="E20" s="839">
        <v>0</v>
      </c>
      <c r="F20" s="839">
        <v>0</v>
      </c>
      <c r="G20" s="839">
        <v>0</v>
      </c>
      <c r="H20" s="839">
        <v>0</v>
      </c>
      <c r="I20" s="839">
        <v>0</v>
      </c>
      <c r="J20" s="839">
        <v>0</v>
      </c>
      <c r="K20" s="839">
        <v>0</v>
      </c>
      <c r="L20" s="839">
        <v>0</v>
      </c>
      <c r="M20" s="839">
        <v>0</v>
      </c>
      <c r="N20" s="839">
        <v>0</v>
      </c>
    </row>
    <row r="21" spans="1:14">
      <c r="A21" s="191" t="s">
        <v>838</v>
      </c>
      <c r="B21" s="197" t="s">
        <v>914</v>
      </c>
      <c r="C21" s="839">
        <v>625.88350000000003</v>
      </c>
      <c r="D21" s="839">
        <v>625.88350000000003</v>
      </c>
      <c r="E21" s="839">
        <v>0</v>
      </c>
      <c r="F21" s="839">
        <v>0</v>
      </c>
      <c r="G21" s="839">
        <v>0</v>
      </c>
      <c r="H21" s="839">
        <v>0</v>
      </c>
      <c r="I21" s="839">
        <v>0</v>
      </c>
      <c r="J21" s="839">
        <v>0</v>
      </c>
      <c r="K21" s="839">
        <v>0</v>
      </c>
      <c r="L21" s="839">
        <v>0</v>
      </c>
      <c r="M21" s="839">
        <v>0</v>
      </c>
      <c r="N21" s="839">
        <v>0</v>
      </c>
    </row>
    <row r="22" spans="1:14">
      <c r="A22" s="191" t="s">
        <v>840</v>
      </c>
      <c r="B22" s="197" t="s">
        <v>915</v>
      </c>
      <c r="C22" s="839">
        <v>3490.5226739999998</v>
      </c>
      <c r="D22" s="839">
        <v>3490.5226739999998</v>
      </c>
      <c r="E22" s="839">
        <v>0</v>
      </c>
      <c r="F22" s="839">
        <v>0</v>
      </c>
      <c r="G22" s="839">
        <v>0</v>
      </c>
      <c r="H22" s="839">
        <v>0</v>
      </c>
      <c r="I22" s="839">
        <v>0</v>
      </c>
      <c r="J22" s="839">
        <v>0</v>
      </c>
      <c r="K22" s="839">
        <v>0</v>
      </c>
      <c r="L22" s="839">
        <v>0</v>
      </c>
      <c r="M22" s="839">
        <v>0</v>
      </c>
      <c r="N22" s="839">
        <v>0</v>
      </c>
    </row>
    <row r="23" spans="1:14">
      <c r="A23" s="181" t="s">
        <v>842</v>
      </c>
      <c r="B23" s="15" t="s">
        <v>721</v>
      </c>
      <c r="C23" s="848">
        <v>199848.93347799999</v>
      </c>
      <c r="D23" s="848"/>
      <c r="E23" s="848"/>
      <c r="F23" s="848">
        <v>1115.6302639999999</v>
      </c>
      <c r="G23" s="848"/>
      <c r="H23" s="848"/>
      <c r="I23" s="848"/>
      <c r="J23" s="848"/>
      <c r="K23" s="848"/>
      <c r="L23" s="848"/>
      <c r="M23" s="848"/>
      <c r="N23" s="848">
        <v>1115.6302639999999</v>
      </c>
    </row>
    <row r="24" spans="1:14">
      <c r="A24" s="191" t="s">
        <v>844</v>
      </c>
      <c r="B24" s="197" t="s">
        <v>911</v>
      </c>
      <c r="C24" s="839">
        <v>0</v>
      </c>
      <c r="D24" s="398"/>
      <c r="E24" s="398"/>
      <c r="F24" s="839">
        <v>0</v>
      </c>
      <c r="G24" s="398"/>
      <c r="H24" s="398"/>
      <c r="I24" s="398"/>
      <c r="J24" s="398"/>
      <c r="K24" s="398"/>
      <c r="L24" s="398"/>
      <c r="M24" s="398"/>
      <c r="N24" s="788">
        <v>0</v>
      </c>
    </row>
    <row r="25" spans="1:14">
      <c r="A25" s="191" t="s">
        <v>846</v>
      </c>
      <c r="B25" s="197" t="s">
        <v>912</v>
      </c>
      <c r="C25" s="839">
        <v>5554.0980929999996</v>
      </c>
      <c r="D25" s="398"/>
      <c r="E25" s="398"/>
      <c r="F25" s="839">
        <v>0</v>
      </c>
      <c r="G25" s="398"/>
      <c r="H25" s="398"/>
      <c r="I25" s="398"/>
      <c r="J25" s="398"/>
      <c r="K25" s="398"/>
      <c r="L25" s="398"/>
      <c r="M25" s="398"/>
      <c r="N25" s="788">
        <v>0</v>
      </c>
    </row>
    <row r="26" spans="1:14">
      <c r="A26" s="191" t="s">
        <v>848</v>
      </c>
      <c r="B26" s="197" t="s">
        <v>913</v>
      </c>
      <c r="C26" s="839">
        <v>225.82757599999999</v>
      </c>
      <c r="D26" s="398"/>
      <c r="E26" s="398"/>
      <c r="F26" s="839">
        <v>0</v>
      </c>
      <c r="G26" s="398"/>
      <c r="H26" s="398"/>
      <c r="I26" s="398"/>
      <c r="J26" s="398"/>
      <c r="K26" s="398"/>
      <c r="L26" s="398"/>
      <c r="M26" s="398"/>
      <c r="N26" s="788">
        <v>0</v>
      </c>
    </row>
    <row r="27" spans="1:14">
      <c r="A27" s="191" t="s">
        <v>850</v>
      </c>
      <c r="B27" s="197" t="s">
        <v>914</v>
      </c>
      <c r="C27" s="839">
        <v>5079.4696359999998</v>
      </c>
      <c r="D27" s="398"/>
      <c r="E27" s="398"/>
      <c r="F27" s="839">
        <v>2.0127299999999999</v>
      </c>
      <c r="G27" s="398"/>
      <c r="H27" s="398"/>
      <c r="I27" s="398"/>
      <c r="J27" s="398"/>
      <c r="K27" s="398"/>
      <c r="L27" s="398"/>
      <c r="M27" s="398"/>
      <c r="N27" s="788">
        <v>2.0127299999999999</v>
      </c>
    </row>
    <row r="28" spans="1:14">
      <c r="A28" s="191" t="s">
        <v>852</v>
      </c>
      <c r="B28" s="197" t="s">
        <v>915</v>
      </c>
      <c r="C28" s="839">
        <v>145976.94409599999</v>
      </c>
      <c r="D28" s="398"/>
      <c r="E28" s="398"/>
      <c r="F28" s="839">
        <v>956.11078099999997</v>
      </c>
      <c r="G28" s="398"/>
      <c r="H28" s="398"/>
      <c r="I28" s="398"/>
      <c r="J28" s="398"/>
      <c r="K28" s="398"/>
      <c r="L28" s="398"/>
      <c r="M28" s="398"/>
      <c r="N28" s="788">
        <v>956.11078099999997</v>
      </c>
    </row>
    <row r="29" spans="1:14">
      <c r="A29" s="222" t="s">
        <v>918</v>
      </c>
      <c r="B29" s="232" t="s">
        <v>917</v>
      </c>
      <c r="C29" s="843">
        <v>43012.594077000002</v>
      </c>
      <c r="D29" s="677"/>
      <c r="E29" s="677"/>
      <c r="F29" s="843">
        <v>157.506753</v>
      </c>
      <c r="G29" s="677"/>
      <c r="H29" s="677"/>
      <c r="I29" s="677"/>
      <c r="J29" s="677"/>
      <c r="K29" s="677"/>
      <c r="L29" s="677"/>
      <c r="M29" s="677"/>
      <c r="N29" s="847">
        <v>157.506753</v>
      </c>
    </row>
    <row r="30" spans="1:14">
      <c r="A30" s="223" t="s">
        <v>919</v>
      </c>
      <c r="B30" s="226" t="s">
        <v>237</v>
      </c>
      <c r="C30" s="845">
        <v>1839969.5531301503</v>
      </c>
      <c r="D30" s="845">
        <v>1637691.9286761503</v>
      </c>
      <c r="E30" s="845">
        <v>2428.6909759999999</v>
      </c>
      <c r="F30" s="845">
        <v>33777.108471</v>
      </c>
      <c r="G30" s="845">
        <v>24617.742309000001</v>
      </c>
      <c r="H30" s="845">
        <v>2478.202949</v>
      </c>
      <c r="I30" s="845">
        <v>2751.1467659999998</v>
      </c>
      <c r="J30" s="845">
        <v>2037.7237230000001</v>
      </c>
      <c r="K30" s="845">
        <v>401.00318099999998</v>
      </c>
      <c r="L30" s="845">
        <v>49.350596000000003</v>
      </c>
      <c r="M30" s="845">
        <v>326.30868299999997</v>
      </c>
      <c r="N30" s="845">
        <v>33777.108471</v>
      </c>
    </row>
  </sheetData>
  <mergeCells count="5">
    <mergeCell ref="A7:B7"/>
    <mergeCell ref="P5:P6"/>
    <mergeCell ref="C5:N5"/>
    <mergeCell ref="C6:E6"/>
    <mergeCell ref="F6:N6"/>
  </mergeCells>
  <hyperlinks>
    <hyperlink ref="P5" location="Index!A1" display="Index" xr:uid="{2E2DDF2F-CC37-4628-AF0C-3A343FA60E5B}"/>
  </hyperlinks>
  <pageMargins left="0.7" right="0.7" top="0.75" bottom="0.75" header="0.3" footer="0.3"/>
  <ignoredErrors>
    <ignoredError sqref="A8:A30"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D9E62-0904-4DAD-AA25-3D6BC3CE2B9C}">
  <dimension ref="A1:L19"/>
  <sheetViews>
    <sheetView workbookViewId="0"/>
  </sheetViews>
  <sheetFormatPr defaultColWidth="8.7265625" defaultRowHeight="14.5"/>
  <cols>
    <col min="1" max="1" width="8.7265625" style="22"/>
    <col min="2" max="2" width="26.1796875" style="22" customWidth="1"/>
    <col min="3" max="6" width="13.1796875" style="22" customWidth="1"/>
    <col min="7" max="7" width="14.81640625" style="22" customWidth="1"/>
    <col min="8" max="8" width="16" style="22" customWidth="1"/>
    <col min="9" max="9" width="8.7265625" style="22"/>
    <col min="10" max="10" width="17.7265625" style="22" customWidth="1"/>
    <col min="11" max="16384" width="8.7265625" style="22"/>
  </cols>
  <sheetData>
    <row r="1" spans="1:12">
      <c r="A1" s="10" t="s">
        <v>933</v>
      </c>
    </row>
    <row r="4" spans="1:12">
      <c r="A4" s="15"/>
      <c r="B4" s="15"/>
      <c r="C4" s="14" t="s">
        <v>201</v>
      </c>
      <c r="D4" s="14" t="s">
        <v>202</v>
      </c>
      <c r="E4" s="14" t="s">
        <v>203</v>
      </c>
      <c r="F4" s="14" t="s">
        <v>204</v>
      </c>
      <c r="G4" s="14" t="s">
        <v>205</v>
      </c>
      <c r="H4" s="14" t="s">
        <v>206</v>
      </c>
      <c r="I4" s="14" t="s">
        <v>207</v>
      </c>
      <c r="J4" s="14" t="s">
        <v>208</v>
      </c>
    </row>
    <row r="5" spans="1:12" ht="39" customHeight="1">
      <c r="A5" s="98"/>
      <c r="B5" s="98"/>
      <c r="C5" s="1056" t="s">
        <v>934</v>
      </c>
      <c r="D5" s="1020"/>
      <c r="E5" s="1020"/>
      <c r="F5" s="1020"/>
      <c r="G5" s="1050" t="s">
        <v>897</v>
      </c>
      <c r="H5" s="1051"/>
      <c r="I5" s="1056" t="s">
        <v>935</v>
      </c>
      <c r="J5" s="1020"/>
      <c r="L5" s="967" t="s">
        <v>186</v>
      </c>
    </row>
    <row r="6" spans="1:12">
      <c r="A6" s="98"/>
      <c r="B6" s="98"/>
      <c r="C6" s="1053" t="s">
        <v>936</v>
      </c>
      <c r="D6" s="1050" t="s">
        <v>937</v>
      </c>
      <c r="E6" s="1051"/>
      <c r="F6" s="1051"/>
      <c r="G6" s="1053" t="s">
        <v>938</v>
      </c>
      <c r="H6" s="1053" t="s">
        <v>939</v>
      </c>
      <c r="I6" s="210"/>
      <c r="J6" s="1053" t="s">
        <v>940</v>
      </c>
      <c r="L6" s="967"/>
    </row>
    <row r="7" spans="1:12" ht="69.75" customHeight="1">
      <c r="A7" s="1055" t="s">
        <v>235</v>
      </c>
      <c r="B7" s="1055"/>
      <c r="C7" s="1054"/>
      <c r="D7" s="220"/>
      <c r="E7" s="216" t="s">
        <v>930</v>
      </c>
      <c r="F7" s="218" t="s">
        <v>941</v>
      </c>
      <c r="G7" s="1057"/>
      <c r="H7" s="1054"/>
      <c r="I7" s="220"/>
      <c r="J7" s="1054"/>
    </row>
    <row r="8" spans="1:12" ht="23">
      <c r="A8" s="181" t="s">
        <v>909</v>
      </c>
      <c r="B8" s="15" t="s">
        <v>910</v>
      </c>
      <c r="C8" s="839">
        <v>0</v>
      </c>
      <c r="D8" s="839">
        <v>0</v>
      </c>
      <c r="E8" s="840">
        <v>0</v>
      </c>
      <c r="F8" s="841">
        <v>0</v>
      </c>
      <c r="G8" s="842">
        <v>0</v>
      </c>
      <c r="H8" s="841">
        <v>0</v>
      </c>
      <c r="I8" s="841">
        <v>0</v>
      </c>
      <c r="J8" s="841">
        <v>0</v>
      </c>
    </row>
    <row r="9" spans="1:12">
      <c r="A9" s="181" t="s">
        <v>483</v>
      </c>
      <c r="B9" s="15" t="s">
        <v>807</v>
      </c>
      <c r="C9" s="839">
        <v>29790</v>
      </c>
      <c r="D9" s="839">
        <v>17383</v>
      </c>
      <c r="E9" s="839">
        <v>17383</v>
      </c>
      <c r="F9" s="841">
        <v>17383</v>
      </c>
      <c r="G9" s="841">
        <v>-401</v>
      </c>
      <c r="H9" s="841">
        <v>-4029</v>
      </c>
      <c r="I9" s="841">
        <v>25960.615798578401</v>
      </c>
      <c r="J9" s="841">
        <v>13280.275297358399</v>
      </c>
    </row>
    <row r="10" spans="1:12">
      <c r="A10" s="191" t="s">
        <v>485</v>
      </c>
      <c r="B10" s="197" t="s">
        <v>911</v>
      </c>
      <c r="C10" s="839">
        <v>0</v>
      </c>
      <c r="D10" s="839">
        <v>0</v>
      </c>
      <c r="E10" s="839">
        <v>0</v>
      </c>
      <c r="F10" s="839">
        <v>0</v>
      </c>
      <c r="G10" s="839">
        <v>0</v>
      </c>
      <c r="H10" s="839">
        <v>0</v>
      </c>
      <c r="I10" s="841">
        <v>0</v>
      </c>
      <c r="J10" s="841">
        <v>0</v>
      </c>
    </row>
    <row r="11" spans="1:12">
      <c r="A11" s="191" t="s">
        <v>818</v>
      </c>
      <c r="B11" s="197" t="s">
        <v>912</v>
      </c>
      <c r="C11" s="839">
        <v>0</v>
      </c>
      <c r="D11" s="839">
        <v>0</v>
      </c>
      <c r="E11" s="839">
        <v>0</v>
      </c>
      <c r="F11" s="839">
        <v>0</v>
      </c>
      <c r="G11" s="839">
        <v>0</v>
      </c>
      <c r="H11" s="839">
        <v>0</v>
      </c>
      <c r="I11" s="841">
        <v>0</v>
      </c>
      <c r="J11" s="841">
        <v>0</v>
      </c>
    </row>
    <row r="12" spans="1:12">
      <c r="A12" s="191" t="s">
        <v>820</v>
      </c>
      <c r="B12" s="197" t="s">
        <v>913</v>
      </c>
      <c r="C12" s="839">
        <v>0</v>
      </c>
      <c r="D12" s="839">
        <v>0</v>
      </c>
      <c r="E12" s="839">
        <v>0</v>
      </c>
      <c r="F12" s="839">
        <v>0</v>
      </c>
      <c r="G12" s="839">
        <v>0</v>
      </c>
      <c r="H12" s="839">
        <v>0</v>
      </c>
      <c r="I12" s="841">
        <v>0</v>
      </c>
      <c r="J12" s="841">
        <v>0</v>
      </c>
    </row>
    <row r="13" spans="1:12">
      <c r="A13" s="191" t="s">
        <v>822</v>
      </c>
      <c r="B13" s="197" t="s">
        <v>914</v>
      </c>
      <c r="C13" s="839">
        <v>1019.407902</v>
      </c>
      <c r="D13" s="839">
        <v>40.089654000000003</v>
      </c>
      <c r="E13" s="839">
        <v>40.089654000000003</v>
      </c>
      <c r="F13" s="839">
        <v>40.089654000000003</v>
      </c>
      <c r="G13" s="839">
        <v>-14.255553000000001</v>
      </c>
      <c r="H13" s="839">
        <v>-4.6606360000000002</v>
      </c>
      <c r="I13" s="841">
        <v>962.66375600000003</v>
      </c>
      <c r="J13" s="841">
        <v>35.429017999999999</v>
      </c>
    </row>
    <row r="14" spans="1:12">
      <c r="A14" s="191" t="s">
        <v>824</v>
      </c>
      <c r="B14" s="197" t="s">
        <v>915</v>
      </c>
      <c r="C14" s="839">
        <v>19854.321123000002</v>
      </c>
      <c r="D14" s="839">
        <v>11380.263564999999</v>
      </c>
      <c r="E14" s="839">
        <v>11380.263564999999</v>
      </c>
      <c r="F14" s="839">
        <v>11380.263564999999</v>
      </c>
      <c r="G14" s="839">
        <v>-318.86438199999998</v>
      </c>
      <c r="H14" s="839">
        <v>-3346.3658930000001</v>
      </c>
      <c r="I14" s="841">
        <v>16487.7845115784</v>
      </c>
      <c r="J14" s="841">
        <v>8033.8976723583992</v>
      </c>
    </row>
    <row r="15" spans="1:12">
      <c r="A15" s="191" t="s">
        <v>826</v>
      </c>
      <c r="B15" s="197" t="s">
        <v>917</v>
      </c>
      <c r="C15" s="839">
        <v>8916.2709749999995</v>
      </c>
      <c r="D15" s="839">
        <v>5962.6467810000004</v>
      </c>
      <c r="E15" s="839">
        <v>5962.6467810000004</v>
      </c>
      <c r="F15" s="839">
        <v>5962.6467810000004</v>
      </c>
      <c r="G15" s="839">
        <v>-67.880065000000002</v>
      </c>
      <c r="H15" s="839">
        <v>-677.97347100000002</v>
      </c>
      <c r="I15" s="841">
        <v>8510.1675309999991</v>
      </c>
      <c r="J15" s="841">
        <v>5210.9486070000003</v>
      </c>
    </row>
    <row r="16" spans="1:12">
      <c r="A16" s="181" t="s">
        <v>828</v>
      </c>
      <c r="B16" s="15" t="s">
        <v>942</v>
      </c>
      <c r="C16" s="839">
        <v>0</v>
      </c>
      <c r="D16" s="839">
        <v>0</v>
      </c>
      <c r="E16" s="839">
        <v>0</v>
      </c>
      <c r="F16" s="839">
        <v>0</v>
      </c>
      <c r="G16" s="839">
        <v>0</v>
      </c>
      <c r="H16" s="839">
        <v>0</v>
      </c>
      <c r="I16" s="841">
        <v>0</v>
      </c>
      <c r="J16" s="841">
        <v>0</v>
      </c>
    </row>
    <row r="17" spans="1:10">
      <c r="A17" s="236" t="s">
        <v>830</v>
      </c>
      <c r="B17" s="237" t="s">
        <v>943</v>
      </c>
      <c r="C17" s="843">
        <v>0</v>
      </c>
      <c r="D17" s="843">
        <v>0</v>
      </c>
      <c r="E17" s="843">
        <v>0</v>
      </c>
      <c r="F17" s="844">
        <v>0</v>
      </c>
      <c r="G17" s="844">
        <v>0</v>
      </c>
      <c r="H17" s="844">
        <v>0</v>
      </c>
      <c r="I17" s="844">
        <v>0</v>
      </c>
      <c r="J17" s="844">
        <v>0</v>
      </c>
    </row>
    <row r="18" spans="1:10">
      <c r="A18" s="223">
        <v>100</v>
      </c>
      <c r="B18" s="226" t="s">
        <v>237</v>
      </c>
      <c r="C18" s="845">
        <v>29790</v>
      </c>
      <c r="D18" s="845">
        <v>17383</v>
      </c>
      <c r="E18" s="845">
        <v>17383</v>
      </c>
      <c r="F18" s="846">
        <v>17383</v>
      </c>
      <c r="G18" s="846">
        <v>-401</v>
      </c>
      <c r="H18" s="846">
        <v>-4029</v>
      </c>
      <c r="I18" s="846">
        <v>25960.615798578401</v>
      </c>
      <c r="J18" s="846">
        <v>13280.275297358399</v>
      </c>
    </row>
    <row r="19" spans="1:10">
      <c r="A19" s="235"/>
      <c r="B19" s="235"/>
      <c r="C19" s="235"/>
      <c r="D19" s="235"/>
      <c r="E19" s="235"/>
      <c r="F19" s="235"/>
      <c r="G19" s="235"/>
      <c r="H19" s="235"/>
      <c r="I19" s="235"/>
      <c r="J19" s="235"/>
    </row>
  </sheetData>
  <mergeCells count="10">
    <mergeCell ref="A7:B7"/>
    <mergeCell ref="L5:L6"/>
    <mergeCell ref="C5:F5"/>
    <mergeCell ref="G5:H5"/>
    <mergeCell ref="I5:J5"/>
    <mergeCell ref="C6:C7"/>
    <mergeCell ref="D6:F6"/>
    <mergeCell ref="G6:G7"/>
    <mergeCell ref="H6:H7"/>
    <mergeCell ref="J6:J7"/>
  </mergeCells>
  <hyperlinks>
    <hyperlink ref="L5" location="Index!A1" display="Index" xr:uid="{C4EC2297-F3A6-4E1C-A495-876D383DB15D}"/>
  </hyperlinks>
  <pageMargins left="0.7" right="0.7" top="0.75" bottom="0.75" header="0.3" footer="0.3"/>
  <ignoredErrors>
    <ignoredError sqref="A8:A1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A2BF1-DAD5-47A3-8291-070C22494CBA}">
  <dimension ref="A1:R11"/>
  <sheetViews>
    <sheetView workbookViewId="0"/>
  </sheetViews>
  <sheetFormatPr defaultColWidth="8.7265625" defaultRowHeight="14.5"/>
  <cols>
    <col min="1" max="1" width="8.7265625" style="22"/>
    <col min="2" max="2" width="21.453125" style="22" customWidth="1"/>
    <col min="3" max="3" width="11.1796875" style="22" customWidth="1"/>
    <col min="4" max="4" width="10.453125" style="22" customWidth="1"/>
    <col min="5" max="5" width="2" style="22" customWidth="1"/>
    <col min="6" max="6" width="15.453125" style="22" customWidth="1"/>
    <col min="7" max="7" width="16.54296875" style="22" customWidth="1"/>
    <col min="8" max="8" width="11.81640625" style="22" customWidth="1"/>
    <col min="9" max="9" width="8.7265625" style="22"/>
    <col min="10" max="10" width="10" style="22" customWidth="1"/>
    <col min="11" max="11" width="11.54296875" style="22" customWidth="1"/>
    <col min="12" max="12" width="14" style="22" customWidth="1"/>
    <col min="13" max="14" width="8.7265625" style="22"/>
    <col min="15" max="15" width="12.1796875" style="22" customWidth="1"/>
    <col min="16" max="16" width="13.26953125" style="22" customWidth="1"/>
    <col min="17" max="16384" width="8.7265625" style="22"/>
  </cols>
  <sheetData>
    <row r="1" spans="1:18">
      <c r="A1" s="10" t="s">
        <v>464</v>
      </c>
    </row>
    <row r="4" spans="1:18">
      <c r="A4" s="107"/>
      <c r="B4" s="107"/>
      <c r="C4" s="108" t="s">
        <v>201</v>
      </c>
      <c r="D4" s="108" t="s">
        <v>202</v>
      </c>
      <c r="E4" s="108"/>
      <c r="F4" s="108" t="s">
        <v>203</v>
      </c>
      <c r="G4" s="108" t="s">
        <v>204</v>
      </c>
      <c r="H4" s="108" t="s">
        <v>205</v>
      </c>
      <c r="I4" s="108" t="s">
        <v>206</v>
      </c>
      <c r="J4" s="108" t="s">
        <v>207</v>
      </c>
      <c r="K4" s="108" t="s">
        <v>208</v>
      </c>
      <c r="L4" s="108" t="s">
        <v>465</v>
      </c>
      <c r="M4" s="108" t="s">
        <v>466</v>
      </c>
      <c r="N4" s="108" t="s">
        <v>467</v>
      </c>
      <c r="O4" s="108" t="s">
        <v>468</v>
      </c>
      <c r="P4" s="108" t="s">
        <v>469</v>
      </c>
      <c r="R4" s="967" t="s">
        <v>186</v>
      </c>
    </row>
    <row r="5" spans="1:18" ht="14.5" customHeight="1">
      <c r="A5" s="107"/>
      <c r="B5" s="107"/>
      <c r="C5" s="968" t="s">
        <v>470</v>
      </c>
      <c r="D5" s="968"/>
      <c r="E5" s="115"/>
      <c r="F5" s="970" t="s">
        <v>471</v>
      </c>
      <c r="G5" s="970"/>
      <c r="H5" s="966" t="s">
        <v>472</v>
      </c>
      <c r="I5" s="966" t="s">
        <v>473</v>
      </c>
      <c r="J5" s="970" t="s">
        <v>474</v>
      </c>
      <c r="K5" s="970"/>
      <c r="L5" s="970"/>
      <c r="M5" s="970"/>
      <c r="N5" s="966" t="s">
        <v>475</v>
      </c>
      <c r="O5" s="966" t="s">
        <v>487</v>
      </c>
      <c r="P5" s="966" t="s">
        <v>486</v>
      </c>
      <c r="R5" s="967"/>
    </row>
    <row r="6" spans="1:18">
      <c r="A6" s="107"/>
      <c r="B6" s="107"/>
      <c r="C6" s="969"/>
      <c r="D6" s="969"/>
      <c r="E6" s="115"/>
      <c r="F6" s="971"/>
      <c r="G6" s="971"/>
      <c r="H6" s="966"/>
      <c r="I6" s="966"/>
      <c r="J6" s="971"/>
      <c r="K6" s="971"/>
      <c r="L6" s="971"/>
      <c r="M6" s="971"/>
      <c r="N6" s="966"/>
      <c r="O6" s="966"/>
      <c r="P6" s="966"/>
    </row>
    <row r="7" spans="1:18" ht="70">
      <c r="A7" s="116" t="s">
        <v>235</v>
      </c>
      <c r="B7" s="107"/>
      <c r="C7" s="119" t="s">
        <v>476</v>
      </c>
      <c r="D7" s="119" t="s">
        <v>477</v>
      </c>
      <c r="E7" s="119"/>
      <c r="F7" s="119" t="s">
        <v>478</v>
      </c>
      <c r="G7" s="119" t="s">
        <v>479</v>
      </c>
      <c r="H7" s="966"/>
      <c r="I7" s="966"/>
      <c r="J7" s="119" t="s">
        <v>480</v>
      </c>
      <c r="K7" s="119" t="s">
        <v>471</v>
      </c>
      <c r="L7" s="119" t="s">
        <v>481</v>
      </c>
      <c r="M7" s="119" t="s">
        <v>482</v>
      </c>
      <c r="N7" s="966"/>
      <c r="O7" s="966"/>
      <c r="P7" s="966"/>
    </row>
    <row r="8" spans="1:18">
      <c r="A8" s="117" t="s">
        <v>483</v>
      </c>
      <c r="B8" s="905" t="s">
        <v>484</v>
      </c>
      <c r="C8" s="110"/>
      <c r="D8" s="110"/>
      <c r="E8" s="110"/>
      <c r="F8" s="110"/>
      <c r="G8" s="110"/>
      <c r="H8" s="110"/>
      <c r="I8" s="110"/>
      <c r="J8" s="110"/>
      <c r="K8" s="110"/>
      <c r="L8" s="110"/>
      <c r="M8" s="110"/>
      <c r="N8" s="110"/>
      <c r="O8" s="4"/>
      <c r="P8" s="4"/>
    </row>
    <row r="9" spans="1:18">
      <c r="A9" s="4"/>
      <c r="B9" s="906" t="s">
        <v>1938</v>
      </c>
      <c r="C9" s="909">
        <v>1341241</v>
      </c>
      <c r="D9" s="909"/>
      <c r="E9" s="909"/>
      <c r="F9" s="909">
        <v>2437</v>
      </c>
      <c r="G9" s="909"/>
      <c r="H9" s="909"/>
      <c r="I9" s="910">
        <v>1343678</v>
      </c>
      <c r="J9" s="909">
        <v>67476</v>
      </c>
      <c r="K9" s="909">
        <v>195</v>
      </c>
      <c r="L9" s="909"/>
      <c r="M9" s="909">
        <v>67671</v>
      </c>
      <c r="N9" s="910">
        <v>845887.5</v>
      </c>
      <c r="O9" s="911">
        <v>0.91793383160836128</v>
      </c>
      <c r="P9" s="912">
        <v>2.5000000000000001E-2</v>
      </c>
    </row>
    <row r="10" spans="1:18">
      <c r="A10" s="106"/>
      <c r="B10" s="907" t="s">
        <v>859</v>
      </c>
      <c r="C10" s="913">
        <v>82735</v>
      </c>
      <c r="D10" s="913"/>
      <c r="E10" s="913"/>
      <c r="F10" s="913">
        <v>564</v>
      </c>
      <c r="G10" s="913"/>
      <c r="H10" s="913"/>
      <c r="I10" s="914">
        <v>83299</v>
      </c>
      <c r="J10" s="913">
        <v>6005</v>
      </c>
      <c r="K10" s="913">
        <v>45</v>
      </c>
      <c r="L10" s="913"/>
      <c r="M10" s="913">
        <v>6050</v>
      </c>
      <c r="N10" s="914">
        <v>75625</v>
      </c>
      <c r="O10" s="915">
        <v>8.2066168391638744E-2</v>
      </c>
      <c r="P10" s="913"/>
    </row>
    <row r="11" spans="1:18">
      <c r="A11" s="118" t="s">
        <v>485</v>
      </c>
      <c r="B11" s="908" t="s">
        <v>237</v>
      </c>
      <c r="C11" s="916">
        <v>1423976</v>
      </c>
      <c r="D11" s="916"/>
      <c r="E11" s="916"/>
      <c r="F11" s="916">
        <v>3001</v>
      </c>
      <c r="G11" s="916"/>
      <c r="H11" s="916"/>
      <c r="I11" s="917">
        <v>1426977</v>
      </c>
      <c r="J11" s="916">
        <v>73481</v>
      </c>
      <c r="K11" s="916">
        <v>240</v>
      </c>
      <c r="L11" s="916"/>
      <c r="M11" s="916">
        <v>73721</v>
      </c>
      <c r="N11" s="917">
        <v>921512.5</v>
      </c>
      <c r="O11" s="918">
        <v>1</v>
      </c>
      <c r="P11" s="919">
        <v>2.4020901097736833E-2</v>
      </c>
    </row>
  </sheetData>
  <mergeCells count="9">
    <mergeCell ref="O5:O7"/>
    <mergeCell ref="P5:P7"/>
    <mergeCell ref="R4:R5"/>
    <mergeCell ref="C5:D6"/>
    <mergeCell ref="F5:G6"/>
    <mergeCell ref="H5:H7"/>
    <mergeCell ref="I5:I7"/>
    <mergeCell ref="J5:M6"/>
    <mergeCell ref="N5:N7"/>
  </mergeCells>
  <conditionalFormatting sqref="C8:N11 O9:P11">
    <cfRule type="cellIs" dxfId="10" priority="1" stopIfTrue="1" operator="lessThan">
      <formula>0</formula>
    </cfRule>
  </conditionalFormatting>
  <hyperlinks>
    <hyperlink ref="R4" location="Index!A1" display="Index" xr:uid="{769ADB16-D47C-4540-ABA0-CE8305247966}"/>
  </hyperlinks>
  <pageMargins left="0.7" right="0.7" top="0.75" bottom="0.75" header="0.3" footer="0.3"/>
  <ignoredErrors>
    <ignoredError sqref="A8:A1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56DA7-E6BA-42B5-9A81-767B4C1A7CD7}">
  <dimension ref="A1:E11"/>
  <sheetViews>
    <sheetView workbookViewId="0"/>
  </sheetViews>
  <sheetFormatPr defaultColWidth="8.7265625" defaultRowHeight="14.5"/>
  <cols>
    <col min="1" max="1" width="8.7265625" style="22"/>
    <col min="2" max="2" width="45" style="22" customWidth="1"/>
    <col min="3" max="3" width="12.81640625" style="22" customWidth="1"/>
    <col min="4" max="16384" width="8.7265625" style="22"/>
  </cols>
  <sheetData>
    <row r="1" spans="1:5">
      <c r="A1" s="10" t="s">
        <v>944</v>
      </c>
    </row>
    <row r="4" spans="1:5">
      <c r="A4" s="72"/>
      <c r="B4" s="131"/>
      <c r="C4" s="39" t="s">
        <v>201</v>
      </c>
    </row>
    <row r="5" spans="1:5" ht="28.5" customHeight="1">
      <c r="A5" s="105" t="s">
        <v>235</v>
      </c>
      <c r="B5" s="68"/>
      <c r="C5" s="213" t="s">
        <v>945</v>
      </c>
      <c r="E5" s="21" t="s">
        <v>186</v>
      </c>
    </row>
    <row r="6" spans="1:5">
      <c r="A6" s="240" t="s">
        <v>483</v>
      </c>
      <c r="B6" s="241" t="s">
        <v>946</v>
      </c>
      <c r="C6" s="506">
        <v>28568</v>
      </c>
      <c r="E6" s="248"/>
    </row>
    <row r="7" spans="1:5">
      <c r="A7" s="238" t="s">
        <v>485</v>
      </c>
      <c r="B7" s="53" t="s">
        <v>947</v>
      </c>
      <c r="C7" s="507">
        <v>19822</v>
      </c>
    </row>
    <row r="8" spans="1:5">
      <c r="A8" s="238" t="s">
        <v>818</v>
      </c>
      <c r="B8" s="53" t="s">
        <v>948</v>
      </c>
      <c r="C8" s="507">
        <v>-15727</v>
      </c>
    </row>
    <row r="9" spans="1:5">
      <c r="A9" s="238" t="s">
        <v>820</v>
      </c>
      <c r="B9" s="54" t="s">
        <v>949</v>
      </c>
      <c r="C9" s="508">
        <v>-745</v>
      </c>
    </row>
    <row r="10" spans="1:5">
      <c r="A10" s="243" t="s">
        <v>822</v>
      </c>
      <c r="B10" s="244" t="s">
        <v>950</v>
      </c>
      <c r="C10" s="509">
        <v>-14982</v>
      </c>
    </row>
    <row r="11" spans="1:5">
      <c r="A11" s="245" t="s">
        <v>824</v>
      </c>
      <c r="B11" s="246" t="s">
        <v>951</v>
      </c>
      <c r="C11" s="510">
        <v>32661</v>
      </c>
    </row>
  </sheetData>
  <hyperlinks>
    <hyperlink ref="E5" location="Index!A1" display="Index" xr:uid="{EDA72DEC-6ECA-4987-B721-FFE45C87E237}"/>
  </hyperlinks>
  <pageMargins left="0.7" right="0.7" top="0.75" bottom="0.75" header="0.3" footer="0.3"/>
  <ignoredErrors>
    <ignoredError sqref="A6:A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D60C-7B76-4F8E-A951-AAFA7AF1027B}">
  <dimension ref="A1:F8"/>
  <sheetViews>
    <sheetView workbookViewId="0"/>
  </sheetViews>
  <sheetFormatPr defaultColWidth="8.7265625" defaultRowHeight="14.5"/>
  <cols>
    <col min="1" max="1" width="13.7265625" style="22" customWidth="1"/>
    <col min="2" max="2" width="7.81640625" style="22" customWidth="1"/>
    <col min="3" max="3" width="57.1796875" style="22" customWidth="1"/>
    <col min="4" max="4" width="37" style="22" customWidth="1"/>
    <col min="5" max="16384" width="8.7265625" style="22"/>
  </cols>
  <sheetData>
    <row r="1" spans="1:6">
      <c r="A1" s="10" t="s">
        <v>952</v>
      </c>
    </row>
    <row r="3" spans="1:6" ht="29">
      <c r="A3" s="249" t="s">
        <v>161</v>
      </c>
      <c r="B3" s="250" t="s">
        <v>162</v>
      </c>
      <c r="C3" s="249" t="s">
        <v>185</v>
      </c>
      <c r="D3" s="249" t="s">
        <v>184</v>
      </c>
      <c r="F3" s="21" t="s">
        <v>186</v>
      </c>
    </row>
    <row r="4" spans="1:6" ht="37.5">
      <c r="A4" s="257" t="s">
        <v>954</v>
      </c>
      <c r="B4" s="251" t="s">
        <v>164</v>
      </c>
      <c r="C4" s="252" t="s">
        <v>953</v>
      </c>
      <c r="D4" s="923" t="s">
        <v>2004</v>
      </c>
    </row>
    <row r="5" spans="1:6" ht="37.5">
      <c r="A5" s="258" t="s">
        <v>956</v>
      </c>
      <c r="B5" s="253" t="s">
        <v>190</v>
      </c>
      <c r="C5" s="254" t="s">
        <v>955</v>
      </c>
      <c r="D5" s="924" t="s">
        <v>2004</v>
      </c>
    </row>
    <row r="6" spans="1:6" ht="29">
      <c r="A6" s="258" t="s">
        <v>958</v>
      </c>
      <c r="B6" s="253" t="s">
        <v>193</v>
      </c>
      <c r="C6" s="255" t="s">
        <v>957</v>
      </c>
      <c r="D6" s="924" t="s">
        <v>2004</v>
      </c>
    </row>
    <row r="7" spans="1:6" ht="29">
      <c r="A7" s="258" t="s">
        <v>960</v>
      </c>
      <c r="B7" s="256" t="s">
        <v>173</v>
      </c>
      <c r="C7" s="255" t="s">
        <v>959</v>
      </c>
      <c r="D7" s="924" t="s">
        <v>2004</v>
      </c>
    </row>
    <row r="8" spans="1:6" ht="29">
      <c r="A8" s="258" t="s">
        <v>962</v>
      </c>
      <c r="B8" s="256" t="s">
        <v>175</v>
      </c>
      <c r="C8" s="254" t="s">
        <v>961</v>
      </c>
      <c r="D8" s="924" t="s">
        <v>2004</v>
      </c>
    </row>
  </sheetData>
  <hyperlinks>
    <hyperlink ref="F3" location="Index!A1" display="Index" xr:uid="{18C42906-34E3-49F4-A6F4-296EBAB05681}"/>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4FD16-F3C8-4633-9D1B-2B9213A4BE14}">
  <dimension ref="A1:L16"/>
  <sheetViews>
    <sheetView workbookViewId="0"/>
  </sheetViews>
  <sheetFormatPr defaultColWidth="8.7265625" defaultRowHeight="14.5"/>
  <cols>
    <col min="1" max="1" width="11.54296875" style="22" customWidth="1"/>
    <col min="2" max="2" width="51.81640625" style="22" customWidth="1"/>
    <col min="3" max="3" width="16.26953125" style="22" customWidth="1"/>
    <col min="4" max="4" width="13.54296875" style="22" customWidth="1"/>
    <col min="5" max="5" width="11.7265625" style="22" customWidth="1"/>
    <col min="6" max="6" width="13.26953125" style="22" customWidth="1"/>
    <col min="7" max="7" width="14.1796875" style="22" customWidth="1"/>
    <col min="8" max="8" width="12.7265625" style="22" customWidth="1"/>
    <col min="9" max="9" width="14.81640625" style="22" customWidth="1"/>
    <col min="10" max="10" width="11.81640625" style="22" customWidth="1"/>
    <col min="11" max="16384" width="8.7265625" style="22"/>
  </cols>
  <sheetData>
    <row r="1" spans="1:12">
      <c r="A1" s="10" t="s">
        <v>963</v>
      </c>
    </row>
    <row r="3" spans="1:12">
      <c r="L3" s="967" t="s">
        <v>186</v>
      </c>
    </row>
    <row r="4" spans="1:12">
      <c r="A4" s="14"/>
      <c r="B4" s="15"/>
      <c r="C4" s="39" t="s">
        <v>201</v>
      </c>
      <c r="D4" s="39" t="s">
        <v>202</v>
      </c>
      <c r="E4" s="39" t="s">
        <v>203</v>
      </c>
      <c r="F4" s="39" t="s">
        <v>204</v>
      </c>
      <c r="G4" s="39" t="s">
        <v>205</v>
      </c>
      <c r="H4" s="39" t="s">
        <v>206</v>
      </c>
      <c r="I4" s="39" t="s">
        <v>207</v>
      </c>
      <c r="J4" s="39" t="s">
        <v>208</v>
      </c>
      <c r="L4" s="967"/>
    </row>
    <row r="5" spans="1:12" ht="58.5">
      <c r="A5" s="1015" t="s">
        <v>235</v>
      </c>
      <c r="B5" s="1015"/>
      <c r="C5" s="262" t="s">
        <v>964</v>
      </c>
      <c r="D5" s="262" t="s">
        <v>965</v>
      </c>
      <c r="E5" s="262" t="s">
        <v>966</v>
      </c>
      <c r="F5" s="262" t="s">
        <v>983</v>
      </c>
      <c r="G5" s="262" t="s">
        <v>967</v>
      </c>
      <c r="H5" s="262" t="s">
        <v>968</v>
      </c>
      <c r="I5" s="78" t="s">
        <v>317</v>
      </c>
      <c r="J5" s="262" t="s">
        <v>969</v>
      </c>
    </row>
    <row r="6" spans="1:12">
      <c r="A6" s="39" t="s">
        <v>984</v>
      </c>
      <c r="B6" s="53" t="s">
        <v>970</v>
      </c>
      <c r="C6" s="820"/>
      <c r="D6" s="820"/>
      <c r="E6" s="260"/>
      <c r="F6" s="39">
        <v>1.4</v>
      </c>
      <c r="G6" s="823"/>
      <c r="H6" s="820"/>
      <c r="I6" s="824"/>
      <c r="J6" s="820"/>
    </row>
    <row r="7" spans="1:12">
      <c r="A7" s="39" t="s">
        <v>985</v>
      </c>
      <c r="B7" s="53" t="s">
        <v>971</v>
      </c>
      <c r="C7" s="820"/>
      <c r="D7" s="820"/>
      <c r="E7" s="260"/>
      <c r="F7" s="39">
        <v>1.4</v>
      </c>
      <c r="G7" s="823"/>
      <c r="H7" s="820"/>
      <c r="I7" s="820"/>
      <c r="J7" s="820"/>
    </row>
    <row r="8" spans="1:12">
      <c r="A8" s="39">
        <v>1</v>
      </c>
      <c r="B8" s="53" t="s">
        <v>972</v>
      </c>
      <c r="C8" s="820">
        <v>3297.4255258511671</v>
      </c>
      <c r="D8" s="820">
        <v>2665.4762270882129</v>
      </c>
      <c r="E8" s="260"/>
      <c r="F8" s="39">
        <v>1.4</v>
      </c>
      <c r="G8" s="823">
        <v>13986.137320130139</v>
      </c>
      <c r="H8" s="820">
        <v>8348.0624541151428</v>
      </c>
      <c r="I8" s="820">
        <v>8348.0624541151428</v>
      </c>
      <c r="J8" s="820">
        <v>4113.3019889999996</v>
      </c>
    </row>
    <row r="9" spans="1:12">
      <c r="A9" s="39">
        <v>2</v>
      </c>
      <c r="B9" s="15" t="s">
        <v>973</v>
      </c>
      <c r="C9" s="260"/>
      <c r="D9" s="260"/>
      <c r="E9" s="662"/>
      <c r="F9" s="15"/>
      <c r="G9" s="820"/>
      <c r="H9" s="820"/>
      <c r="I9" s="820"/>
      <c r="J9" s="820"/>
    </row>
    <row r="10" spans="1:12">
      <c r="A10" s="39" t="s">
        <v>974</v>
      </c>
      <c r="B10" s="201" t="s">
        <v>975</v>
      </c>
      <c r="C10" s="260"/>
      <c r="D10" s="260"/>
      <c r="E10" s="662"/>
      <c r="F10" s="260"/>
      <c r="G10" s="820"/>
      <c r="H10" s="820"/>
      <c r="I10" s="820"/>
      <c r="J10" s="820"/>
    </row>
    <row r="11" spans="1:12">
      <c r="A11" s="39" t="s">
        <v>976</v>
      </c>
      <c r="B11" s="201" t="s">
        <v>977</v>
      </c>
      <c r="C11" s="260"/>
      <c r="D11" s="260"/>
      <c r="E11" s="662"/>
      <c r="F11" s="260"/>
      <c r="G11" s="820"/>
      <c r="H11" s="820"/>
      <c r="I11" s="820"/>
      <c r="J11" s="820"/>
    </row>
    <row r="12" spans="1:12">
      <c r="A12" s="39" t="s">
        <v>978</v>
      </c>
      <c r="B12" s="201" t="s">
        <v>979</v>
      </c>
      <c r="C12" s="260"/>
      <c r="D12" s="260"/>
      <c r="E12" s="662"/>
      <c r="F12" s="260"/>
      <c r="G12" s="820"/>
      <c r="H12" s="820"/>
      <c r="I12" s="820"/>
      <c r="J12" s="820"/>
    </row>
    <row r="13" spans="1:12">
      <c r="A13" s="39">
        <v>3</v>
      </c>
      <c r="B13" s="15" t="s">
        <v>980</v>
      </c>
      <c r="C13" s="260"/>
      <c r="D13" s="260"/>
      <c r="E13" s="260"/>
      <c r="F13" s="260"/>
      <c r="G13" s="820"/>
      <c r="H13" s="820"/>
      <c r="I13" s="820"/>
      <c r="J13" s="820"/>
    </row>
    <row r="14" spans="1:12">
      <c r="A14" s="39">
        <v>4</v>
      </c>
      <c r="B14" s="15" t="s">
        <v>981</v>
      </c>
      <c r="C14" s="260"/>
      <c r="D14" s="260"/>
      <c r="E14" s="260"/>
      <c r="F14" s="260"/>
      <c r="G14" s="820">
        <v>40729.026496309096</v>
      </c>
      <c r="H14" s="820">
        <v>40718.983574995</v>
      </c>
      <c r="I14" s="820">
        <v>40718.983574995</v>
      </c>
      <c r="J14" s="820">
        <v>20255.88380692618</v>
      </c>
    </row>
    <row r="15" spans="1:12">
      <c r="A15" s="266">
        <v>5</v>
      </c>
      <c r="B15" s="237" t="s">
        <v>982</v>
      </c>
      <c r="C15" s="263"/>
      <c r="D15" s="263"/>
      <c r="E15" s="263"/>
      <c r="F15" s="263"/>
      <c r="G15" s="825"/>
      <c r="H15" s="825"/>
      <c r="I15" s="825"/>
      <c r="J15" s="825"/>
    </row>
    <row r="16" spans="1:12">
      <c r="A16" s="242">
        <v>6</v>
      </c>
      <c r="B16" s="264" t="s">
        <v>237</v>
      </c>
      <c r="C16" s="265"/>
      <c r="D16" s="265"/>
      <c r="E16" s="265"/>
      <c r="F16" s="265"/>
      <c r="G16" s="668">
        <f>SUM(G6:G9,G13:G15)</f>
        <v>54715.163816439235</v>
      </c>
      <c r="H16" s="668">
        <f t="shared" ref="H16:J16" si="0">SUM(H6:H9,H13:H15)</f>
        <v>49067.046029110141</v>
      </c>
      <c r="I16" s="668">
        <f t="shared" si="0"/>
        <v>49067.046029110141</v>
      </c>
      <c r="J16" s="668">
        <f t="shared" si="0"/>
        <v>24369.18579592618</v>
      </c>
    </row>
  </sheetData>
  <mergeCells count="2">
    <mergeCell ref="A5:B5"/>
    <mergeCell ref="L3:L4"/>
  </mergeCells>
  <hyperlinks>
    <hyperlink ref="L3" location="Index!A1" display="Index" xr:uid="{C2FF348B-29FC-41D7-ACF4-716DEF583AD7}"/>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6D3D2-EF7A-4265-90FE-3EF259B1C149}">
  <dimension ref="A1:O16"/>
  <sheetViews>
    <sheetView workbookViewId="0"/>
  </sheetViews>
  <sheetFormatPr defaultColWidth="8.7265625" defaultRowHeight="14.5"/>
  <cols>
    <col min="1" max="1" width="52.26953125" style="22" customWidth="1"/>
    <col min="2" max="16384" width="8.7265625" style="22"/>
  </cols>
  <sheetData>
    <row r="1" spans="1:15">
      <c r="A1" s="10" t="s">
        <v>986</v>
      </c>
    </row>
    <row r="3" spans="1:15">
      <c r="A3" s="4"/>
      <c r="B3" s="14" t="s">
        <v>201</v>
      </c>
      <c r="C3" s="14" t="s">
        <v>202</v>
      </c>
      <c r="D3" s="14" t="s">
        <v>203</v>
      </c>
      <c r="E3" s="14" t="s">
        <v>204</v>
      </c>
      <c r="F3" s="14" t="s">
        <v>205</v>
      </c>
      <c r="G3" s="14" t="s">
        <v>206</v>
      </c>
      <c r="H3" s="14" t="s">
        <v>207</v>
      </c>
      <c r="I3" s="14" t="s">
        <v>208</v>
      </c>
      <c r="J3" s="14" t="s">
        <v>465</v>
      </c>
      <c r="K3" s="14" t="s">
        <v>466</v>
      </c>
      <c r="L3" s="14" t="s">
        <v>467</v>
      </c>
      <c r="M3" s="39" t="s">
        <v>468</v>
      </c>
    </row>
    <row r="4" spans="1:15" ht="16" customHeight="1">
      <c r="A4" s="105" t="s">
        <v>235</v>
      </c>
      <c r="B4" s="1048" t="s">
        <v>753</v>
      </c>
      <c r="C4" s="1048"/>
      <c r="D4" s="1048"/>
      <c r="E4" s="1048"/>
      <c r="F4" s="1048"/>
      <c r="G4" s="1048"/>
      <c r="H4" s="1048"/>
      <c r="I4" s="1048"/>
      <c r="J4" s="1048"/>
      <c r="K4" s="1048"/>
      <c r="L4" s="1048"/>
      <c r="M4" s="1020" t="s">
        <v>992</v>
      </c>
      <c r="O4" s="967" t="s">
        <v>186</v>
      </c>
    </row>
    <row r="5" spans="1:15" ht="21.75" customHeight="1">
      <c r="A5" s="68" t="s">
        <v>987</v>
      </c>
      <c r="B5" s="209">
        <v>0</v>
      </c>
      <c r="C5" s="209">
        <v>0.02</v>
      </c>
      <c r="D5" s="209">
        <v>0.04</v>
      </c>
      <c r="E5" s="267">
        <v>0.1</v>
      </c>
      <c r="F5" s="267">
        <v>0.2</v>
      </c>
      <c r="G5" s="267">
        <v>0.5</v>
      </c>
      <c r="H5" s="209">
        <v>0.7</v>
      </c>
      <c r="I5" s="209">
        <v>0.75</v>
      </c>
      <c r="J5" s="209">
        <v>1</v>
      </c>
      <c r="K5" s="209">
        <v>1.5</v>
      </c>
      <c r="L5" s="56" t="s">
        <v>755</v>
      </c>
      <c r="M5" s="1048"/>
      <c r="O5" s="967"/>
    </row>
    <row r="6" spans="1:15">
      <c r="A6" s="167" t="s">
        <v>988</v>
      </c>
      <c r="B6" s="824">
        <v>15.369927075535522</v>
      </c>
      <c r="C6" s="824">
        <v>0</v>
      </c>
      <c r="D6" s="824">
        <v>0</v>
      </c>
      <c r="E6" s="820">
        <v>0</v>
      </c>
      <c r="F6" s="820">
        <v>0</v>
      </c>
      <c r="G6" s="820">
        <v>0</v>
      </c>
      <c r="H6" s="824">
        <v>0</v>
      </c>
      <c r="I6" s="824">
        <v>0</v>
      </c>
      <c r="J6" s="824">
        <v>0</v>
      </c>
      <c r="K6" s="824">
        <v>0</v>
      </c>
      <c r="L6" s="824">
        <v>0</v>
      </c>
      <c r="M6" s="826">
        <v>15.369927075535522</v>
      </c>
    </row>
    <row r="7" spans="1:15">
      <c r="A7" s="167" t="s">
        <v>989</v>
      </c>
      <c r="B7" s="820">
        <v>0</v>
      </c>
      <c r="C7" s="820">
        <v>0</v>
      </c>
      <c r="D7" s="820">
        <v>0</v>
      </c>
      <c r="E7" s="820">
        <v>0</v>
      </c>
      <c r="F7" s="820">
        <v>0</v>
      </c>
      <c r="G7" s="820">
        <v>0</v>
      </c>
      <c r="H7" s="820">
        <v>0</v>
      </c>
      <c r="I7" s="820">
        <v>0</v>
      </c>
      <c r="J7" s="820">
        <v>0</v>
      </c>
      <c r="K7" s="820">
        <v>0</v>
      </c>
      <c r="L7" s="820">
        <v>0</v>
      </c>
      <c r="M7" s="826">
        <v>0</v>
      </c>
    </row>
    <row r="8" spans="1:15">
      <c r="A8" s="167" t="s">
        <v>990</v>
      </c>
      <c r="B8" s="820">
        <v>0</v>
      </c>
      <c r="C8" s="820">
        <v>0</v>
      </c>
      <c r="D8" s="820">
        <v>0</v>
      </c>
      <c r="E8" s="820">
        <v>0</v>
      </c>
      <c r="F8" s="820">
        <v>0</v>
      </c>
      <c r="G8" s="820">
        <v>0</v>
      </c>
      <c r="H8" s="820">
        <v>0</v>
      </c>
      <c r="I8" s="820">
        <v>0</v>
      </c>
      <c r="J8" s="820">
        <v>0</v>
      </c>
      <c r="K8" s="820">
        <v>0</v>
      </c>
      <c r="L8" s="820">
        <v>0</v>
      </c>
      <c r="M8" s="826">
        <v>0</v>
      </c>
    </row>
    <row r="9" spans="1:15">
      <c r="A9" s="167" t="s">
        <v>730</v>
      </c>
      <c r="B9" s="820">
        <v>0</v>
      </c>
      <c r="C9" s="820">
        <v>0</v>
      </c>
      <c r="D9" s="820">
        <v>0</v>
      </c>
      <c r="E9" s="820">
        <v>0</v>
      </c>
      <c r="F9" s="820">
        <v>0</v>
      </c>
      <c r="G9" s="820">
        <v>0</v>
      </c>
      <c r="H9" s="820">
        <v>0</v>
      </c>
      <c r="I9" s="820">
        <v>0</v>
      </c>
      <c r="J9" s="820">
        <v>0</v>
      </c>
      <c r="K9" s="820">
        <v>0</v>
      </c>
      <c r="L9" s="820">
        <v>0</v>
      </c>
      <c r="M9" s="826">
        <v>0</v>
      </c>
    </row>
    <row r="10" spans="1:15">
      <c r="A10" s="167" t="s">
        <v>732</v>
      </c>
      <c r="B10" s="820">
        <v>0</v>
      </c>
      <c r="C10" s="820">
        <v>0</v>
      </c>
      <c r="D10" s="820">
        <v>0</v>
      </c>
      <c r="E10" s="820">
        <v>0</v>
      </c>
      <c r="F10" s="820">
        <v>0</v>
      </c>
      <c r="G10" s="820">
        <v>0</v>
      </c>
      <c r="H10" s="820">
        <v>0</v>
      </c>
      <c r="I10" s="820">
        <v>0</v>
      </c>
      <c r="J10" s="820">
        <v>0</v>
      </c>
      <c r="K10" s="820">
        <v>0</v>
      </c>
      <c r="L10" s="820">
        <v>0</v>
      </c>
      <c r="M10" s="826">
        <v>0</v>
      </c>
    </row>
    <row r="11" spans="1:15">
      <c r="A11" s="167" t="s">
        <v>623</v>
      </c>
      <c r="B11" s="820">
        <v>0</v>
      </c>
      <c r="C11" s="820">
        <v>0</v>
      </c>
      <c r="D11" s="820">
        <v>0</v>
      </c>
      <c r="E11" s="820">
        <v>0</v>
      </c>
      <c r="F11" s="820">
        <v>3599.6355982808309</v>
      </c>
      <c r="G11" s="820">
        <v>1134.5246515364449</v>
      </c>
      <c r="H11" s="820">
        <v>0</v>
      </c>
      <c r="I11" s="820">
        <v>0</v>
      </c>
      <c r="J11" s="820">
        <v>0</v>
      </c>
      <c r="K11" s="820">
        <v>0</v>
      </c>
      <c r="L11" s="820">
        <v>1285.3421906745889</v>
      </c>
      <c r="M11" s="826">
        <v>6019.5024404918649</v>
      </c>
    </row>
    <row r="12" spans="1:15">
      <c r="A12" s="167" t="s">
        <v>629</v>
      </c>
      <c r="B12" s="820">
        <v>0</v>
      </c>
      <c r="C12" s="820">
        <v>0</v>
      </c>
      <c r="D12" s="820">
        <v>0</v>
      </c>
      <c r="E12" s="820">
        <v>0</v>
      </c>
      <c r="F12" s="820">
        <v>0</v>
      </c>
      <c r="G12" s="820">
        <v>257.580707434712</v>
      </c>
      <c r="H12" s="820">
        <v>0</v>
      </c>
      <c r="I12" s="820">
        <v>219.5202218365072</v>
      </c>
      <c r="J12" s="820">
        <v>22260.601847673777</v>
      </c>
      <c r="K12" s="820">
        <v>0</v>
      </c>
      <c r="L12" s="820">
        <v>0</v>
      </c>
      <c r="M12" s="826">
        <v>22737.702776944996</v>
      </c>
    </row>
    <row r="13" spans="1:15">
      <c r="A13" s="167" t="s">
        <v>739</v>
      </c>
      <c r="B13" s="820">
        <v>0</v>
      </c>
      <c r="C13" s="820">
        <v>0</v>
      </c>
      <c r="D13" s="820">
        <v>0</v>
      </c>
      <c r="E13" s="820">
        <v>0</v>
      </c>
      <c r="F13" s="820">
        <v>0</v>
      </c>
      <c r="G13" s="820">
        <v>0</v>
      </c>
      <c r="H13" s="820">
        <v>0</v>
      </c>
      <c r="I13" s="820">
        <v>286.68823109763997</v>
      </c>
      <c r="J13" s="820">
        <v>0</v>
      </c>
      <c r="K13" s="820">
        <v>0</v>
      </c>
      <c r="L13" s="820">
        <v>0</v>
      </c>
      <c r="M13" s="826">
        <v>286.68823109763997</v>
      </c>
    </row>
    <row r="14" spans="1:15">
      <c r="A14" s="167" t="s">
        <v>991</v>
      </c>
      <c r="B14" s="820">
        <v>0</v>
      </c>
      <c r="C14" s="820">
        <v>0</v>
      </c>
      <c r="D14" s="820">
        <v>0</v>
      </c>
      <c r="E14" s="820">
        <v>0</v>
      </c>
      <c r="F14" s="820">
        <v>0</v>
      </c>
      <c r="G14" s="820">
        <v>0</v>
      </c>
      <c r="H14" s="820">
        <v>0</v>
      </c>
      <c r="I14" s="820">
        <v>0</v>
      </c>
      <c r="J14" s="820">
        <v>0</v>
      </c>
      <c r="K14" s="820">
        <v>0</v>
      </c>
      <c r="L14" s="820">
        <v>0</v>
      </c>
      <c r="M14" s="826">
        <v>0</v>
      </c>
    </row>
    <row r="15" spans="1:15">
      <c r="A15" s="268" t="s">
        <v>749</v>
      </c>
      <c r="B15" s="825">
        <v>0</v>
      </c>
      <c r="C15" s="825">
        <v>0</v>
      </c>
      <c r="D15" s="825">
        <v>0</v>
      </c>
      <c r="E15" s="825">
        <v>0</v>
      </c>
      <c r="F15" s="825">
        <v>55.062970467593914</v>
      </c>
      <c r="G15" s="825">
        <v>0</v>
      </c>
      <c r="H15" s="825">
        <v>0</v>
      </c>
      <c r="I15" s="825">
        <v>0</v>
      </c>
      <c r="J15" s="825">
        <v>164.0689778376036</v>
      </c>
      <c r="K15" s="825">
        <v>0</v>
      </c>
      <c r="L15" s="825">
        <v>0</v>
      </c>
      <c r="M15" s="827">
        <v>219.13194830519751</v>
      </c>
    </row>
    <row r="16" spans="1:15">
      <c r="A16" s="270" t="s">
        <v>473</v>
      </c>
      <c r="B16" s="829">
        <f>SUM(B6:B15)</f>
        <v>15.369927075535522</v>
      </c>
      <c r="C16" s="829">
        <f>SUM(C6:C15)</f>
        <v>0</v>
      </c>
      <c r="D16" s="829">
        <f>SUM(D6:D15)</f>
        <v>0</v>
      </c>
      <c r="E16" s="829">
        <f t="shared" ref="E16:M16" si="0">SUM(E6:E15)</f>
        <v>0</v>
      </c>
      <c r="F16" s="829">
        <f t="shared" si="0"/>
        <v>3654.6985687484248</v>
      </c>
      <c r="G16" s="829">
        <f t="shared" si="0"/>
        <v>1392.1053589711569</v>
      </c>
      <c r="H16" s="829">
        <f t="shared" si="0"/>
        <v>0</v>
      </c>
      <c r="I16" s="829">
        <f t="shared" si="0"/>
        <v>506.2084529341472</v>
      </c>
      <c r="J16" s="829">
        <f t="shared" si="0"/>
        <v>22424.670825511381</v>
      </c>
      <c r="K16" s="829">
        <f t="shared" si="0"/>
        <v>0</v>
      </c>
      <c r="L16" s="829">
        <f t="shared" si="0"/>
        <v>1285.3421906745889</v>
      </c>
      <c r="M16" s="830">
        <f t="shared" si="0"/>
        <v>29278.395323915232</v>
      </c>
    </row>
  </sheetData>
  <mergeCells count="3">
    <mergeCell ref="B4:L4"/>
    <mergeCell ref="M4:M5"/>
    <mergeCell ref="O4:O5"/>
  </mergeCells>
  <hyperlinks>
    <hyperlink ref="O4" location="Index!A1" display="Index" xr:uid="{1EC980B3-338C-4BF5-A6A9-517442F5AE6F}"/>
  </hyperlinks>
  <pageMargins left="0.7" right="0.7" top="0.75" bottom="0.75" header="0.3" footer="0.3"/>
  <ignoredErrors>
    <ignoredError sqref="B16:M16" formulaRange="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83B7C-B33C-4079-8855-6714D1B07A94}">
  <dimension ref="A1:O16"/>
  <sheetViews>
    <sheetView workbookViewId="0"/>
  </sheetViews>
  <sheetFormatPr defaultColWidth="8.7265625" defaultRowHeight="14.5"/>
  <cols>
    <col min="1" max="1" width="6.453125" style="22" customWidth="1"/>
    <col min="2" max="2" width="24.81640625" style="22" customWidth="1"/>
    <col min="3" max="4" width="12.81640625" style="22" customWidth="1"/>
    <col min="5" max="5" width="1.7265625" style="22" customWidth="1"/>
    <col min="6" max="7" width="12.81640625" style="22" customWidth="1"/>
    <col min="8" max="8" width="1.81640625" style="22" customWidth="1"/>
    <col min="9" max="10" width="12.81640625" style="22" customWidth="1"/>
    <col min="11" max="11" width="1.54296875" style="22" customWidth="1"/>
    <col min="12" max="13" width="12.81640625" style="22" customWidth="1"/>
    <col min="14" max="16384" width="8.7265625" style="22"/>
  </cols>
  <sheetData>
    <row r="1" spans="1:15">
      <c r="A1" s="10" t="s">
        <v>993</v>
      </c>
    </row>
    <row r="4" spans="1:15">
      <c r="A4" s="4"/>
      <c r="B4" s="15"/>
      <c r="C4" s="14" t="s">
        <v>201</v>
      </c>
      <c r="D4" s="14" t="s">
        <v>202</v>
      </c>
      <c r="E4" s="14"/>
      <c r="F4" s="14" t="s">
        <v>203</v>
      </c>
      <c r="G4" s="14" t="s">
        <v>204</v>
      </c>
      <c r="H4" s="14"/>
      <c r="I4" s="14" t="s">
        <v>205</v>
      </c>
      <c r="J4" s="14" t="s">
        <v>206</v>
      </c>
      <c r="K4" s="14"/>
      <c r="L4" s="14" t="s">
        <v>207</v>
      </c>
      <c r="M4" s="14" t="s">
        <v>208</v>
      </c>
    </row>
    <row r="5" spans="1:15">
      <c r="A5" s="68" t="s">
        <v>235</v>
      </c>
      <c r="B5" s="98"/>
      <c r="C5" s="1020" t="s">
        <v>994</v>
      </c>
      <c r="D5" s="1020"/>
      <c r="E5" s="1020"/>
      <c r="F5" s="1020"/>
      <c r="G5" s="1020"/>
      <c r="H5" s="56"/>
      <c r="I5" s="1020" t="s">
        <v>995</v>
      </c>
      <c r="J5" s="1020"/>
      <c r="K5" s="1020"/>
      <c r="L5" s="1020"/>
      <c r="M5" s="1020"/>
      <c r="O5" s="967" t="s">
        <v>186</v>
      </c>
    </row>
    <row r="6" spans="1:15" ht="24.75" customHeight="1">
      <c r="A6" s="68"/>
      <c r="B6" s="273"/>
      <c r="C6" s="1051" t="s">
        <v>997</v>
      </c>
      <c r="D6" s="1051"/>
      <c r="E6" s="217"/>
      <c r="F6" s="1058" t="s">
        <v>998</v>
      </c>
      <c r="G6" s="1058"/>
      <c r="H6" s="56"/>
      <c r="I6" s="1058" t="s">
        <v>997</v>
      </c>
      <c r="J6" s="1058"/>
      <c r="K6" s="217"/>
      <c r="L6" s="1051" t="s">
        <v>998</v>
      </c>
      <c r="M6" s="1051"/>
      <c r="O6" s="967"/>
    </row>
    <row r="7" spans="1:15" ht="23.25" customHeight="1">
      <c r="A7" s="68"/>
      <c r="B7" s="98" t="s">
        <v>996</v>
      </c>
      <c r="C7" s="217" t="s">
        <v>999</v>
      </c>
      <c r="D7" s="217" t="s">
        <v>1000</v>
      </c>
      <c r="E7" s="56"/>
      <c r="F7" s="214" t="s">
        <v>999</v>
      </c>
      <c r="G7" s="56" t="s">
        <v>1000</v>
      </c>
      <c r="H7" s="56"/>
      <c r="I7" s="56" t="s">
        <v>999</v>
      </c>
      <c r="J7" s="214" t="s">
        <v>1000</v>
      </c>
      <c r="K7" s="214"/>
      <c r="L7" s="217" t="s">
        <v>999</v>
      </c>
      <c r="M7" s="217" t="s">
        <v>1000</v>
      </c>
    </row>
    <row r="8" spans="1:15">
      <c r="A8" s="272">
        <v>1</v>
      </c>
      <c r="B8" s="53" t="s">
        <v>1001</v>
      </c>
      <c r="C8" s="831">
        <v>0</v>
      </c>
      <c r="D8" s="831">
        <v>2506.5155194027411</v>
      </c>
      <c r="E8" s="14"/>
      <c r="F8" s="832">
        <v>0</v>
      </c>
      <c r="G8" s="831">
        <v>58.77675</v>
      </c>
      <c r="H8" s="14"/>
      <c r="I8" s="831">
        <v>0</v>
      </c>
      <c r="J8" s="832">
        <v>692.36051659725831</v>
      </c>
      <c r="K8" s="14"/>
      <c r="L8" s="831">
        <v>0</v>
      </c>
      <c r="M8" s="831">
        <v>0</v>
      </c>
    </row>
    <row r="9" spans="1:15">
      <c r="A9" s="272">
        <v>2</v>
      </c>
      <c r="B9" s="53" t="s">
        <v>1002</v>
      </c>
      <c r="C9" s="832">
        <v>0</v>
      </c>
      <c r="D9" s="832">
        <v>6914.7941221899573</v>
      </c>
      <c r="E9" s="14"/>
      <c r="F9" s="832">
        <v>0</v>
      </c>
      <c r="G9" s="832">
        <v>1921.511467948369</v>
      </c>
      <c r="H9" s="14"/>
      <c r="I9" s="832">
        <v>0</v>
      </c>
      <c r="J9" s="832">
        <v>462.9731617886311</v>
      </c>
      <c r="K9" s="14"/>
      <c r="L9" s="832">
        <v>0</v>
      </c>
      <c r="M9" s="832">
        <v>0</v>
      </c>
    </row>
    <row r="10" spans="1:15">
      <c r="A10" s="272">
        <v>3</v>
      </c>
      <c r="B10" s="53" t="s">
        <v>1003</v>
      </c>
      <c r="C10" s="832">
        <v>0</v>
      </c>
      <c r="D10" s="832">
        <v>602.76072689393209</v>
      </c>
      <c r="E10" s="14"/>
      <c r="F10" s="832">
        <v>0</v>
      </c>
      <c r="G10" s="832">
        <v>0</v>
      </c>
      <c r="H10" s="14"/>
      <c r="I10" s="832">
        <v>0</v>
      </c>
      <c r="J10" s="832">
        <v>78.337096288747929</v>
      </c>
      <c r="K10" s="14"/>
      <c r="L10" s="832">
        <v>0</v>
      </c>
      <c r="M10" s="832">
        <v>0</v>
      </c>
    </row>
    <row r="11" spans="1:15">
      <c r="A11" s="272">
        <v>4</v>
      </c>
      <c r="B11" s="53" t="s">
        <v>1004</v>
      </c>
      <c r="C11" s="832">
        <v>0</v>
      </c>
      <c r="D11" s="832">
        <v>0</v>
      </c>
      <c r="E11" s="14"/>
      <c r="F11" s="832">
        <v>0</v>
      </c>
      <c r="G11" s="832">
        <v>0</v>
      </c>
      <c r="H11" s="14"/>
      <c r="I11" s="832">
        <v>0</v>
      </c>
      <c r="J11" s="832">
        <v>0</v>
      </c>
      <c r="K11" s="14"/>
      <c r="L11" s="832">
        <v>0</v>
      </c>
      <c r="M11" s="832">
        <v>0</v>
      </c>
    </row>
    <row r="12" spans="1:15">
      <c r="A12" s="272">
        <v>5</v>
      </c>
      <c r="B12" s="53" t="s">
        <v>1005</v>
      </c>
      <c r="C12" s="832">
        <v>0</v>
      </c>
      <c r="D12" s="832">
        <v>0</v>
      </c>
      <c r="E12" s="14"/>
      <c r="F12" s="832">
        <v>0</v>
      </c>
      <c r="G12" s="832">
        <v>0</v>
      </c>
      <c r="H12" s="14"/>
      <c r="I12" s="832">
        <v>0</v>
      </c>
      <c r="J12" s="832">
        <v>0</v>
      </c>
      <c r="K12" s="14"/>
      <c r="L12" s="832">
        <v>0</v>
      </c>
      <c r="M12" s="832">
        <v>0</v>
      </c>
    </row>
    <row r="13" spans="1:15">
      <c r="A13" s="272">
        <v>6</v>
      </c>
      <c r="B13" s="53" t="s">
        <v>1006</v>
      </c>
      <c r="C13" s="832">
        <v>0</v>
      </c>
      <c r="D13" s="832">
        <v>574.66946992600003</v>
      </c>
      <c r="E13" s="14"/>
      <c r="F13" s="832">
        <v>0</v>
      </c>
      <c r="G13" s="832">
        <v>0</v>
      </c>
      <c r="H13" s="14"/>
      <c r="I13" s="832">
        <v>0</v>
      </c>
      <c r="J13" s="832">
        <v>0</v>
      </c>
      <c r="K13" s="14"/>
      <c r="L13" s="832">
        <v>0</v>
      </c>
      <c r="M13" s="832">
        <v>0</v>
      </c>
    </row>
    <row r="14" spans="1:15">
      <c r="A14" s="272">
        <v>7</v>
      </c>
      <c r="B14" s="53" t="s">
        <v>1007</v>
      </c>
      <c r="C14" s="832">
        <v>0</v>
      </c>
      <c r="D14" s="832">
        <v>10277.46474894713</v>
      </c>
      <c r="E14" s="14"/>
      <c r="F14" s="832">
        <v>0</v>
      </c>
      <c r="G14" s="832">
        <v>0</v>
      </c>
      <c r="H14" s="14"/>
      <c r="I14" s="832">
        <v>0</v>
      </c>
      <c r="J14" s="832">
        <v>12081.49816140652</v>
      </c>
      <c r="K14" s="14"/>
      <c r="L14" s="832">
        <v>0</v>
      </c>
      <c r="M14" s="832">
        <v>0</v>
      </c>
    </row>
    <row r="15" spans="1:15">
      <c r="A15" s="272">
        <v>8</v>
      </c>
      <c r="B15" s="53" t="s">
        <v>874</v>
      </c>
      <c r="C15" s="833">
        <v>0</v>
      </c>
      <c r="D15" s="833">
        <v>0</v>
      </c>
      <c r="E15" s="276"/>
      <c r="F15" s="833">
        <v>0</v>
      </c>
      <c r="G15" s="833">
        <v>0</v>
      </c>
      <c r="H15" s="276"/>
      <c r="I15" s="833">
        <v>0</v>
      </c>
      <c r="J15" s="833">
        <v>0</v>
      </c>
      <c r="K15" s="276"/>
      <c r="L15" s="833">
        <v>0</v>
      </c>
      <c r="M15" s="833">
        <v>0</v>
      </c>
    </row>
    <row r="16" spans="1:15">
      <c r="A16" s="277">
        <v>9</v>
      </c>
      <c r="B16" s="264" t="s">
        <v>237</v>
      </c>
      <c r="C16" s="828">
        <f>SUM(C8:C15)</f>
        <v>0</v>
      </c>
      <c r="D16" s="828">
        <f>SUM(D8:D15)</f>
        <v>20876.20458735976</v>
      </c>
      <c r="E16" s="828"/>
      <c r="F16" s="828">
        <f t="shared" ref="F16:M16" si="0">SUM(F8:F15)</f>
        <v>0</v>
      </c>
      <c r="G16" s="828">
        <f t="shared" si="0"/>
        <v>1980.288217948369</v>
      </c>
      <c r="H16" s="828"/>
      <c r="I16" s="828">
        <f t="shared" si="0"/>
        <v>0</v>
      </c>
      <c r="J16" s="828">
        <f t="shared" si="0"/>
        <v>13315.168936081158</v>
      </c>
      <c r="K16" s="828"/>
      <c r="L16" s="828">
        <f t="shared" si="0"/>
        <v>0</v>
      </c>
      <c r="M16" s="828">
        <f t="shared" si="0"/>
        <v>0</v>
      </c>
    </row>
  </sheetData>
  <mergeCells count="7">
    <mergeCell ref="O5:O6"/>
    <mergeCell ref="C5:G5"/>
    <mergeCell ref="I5:M5"/>
    <mergeCell ref="C6:D6"/>
    <mergeCell ref="F6:G6"/>
    <mergeCell ref="I6:J6"/>
    <mergeCell ref="L6:M6"/>
  </mergeCells>
  <hyperlinks>
    <hyperlink ref="O5" location="Index!A1" display="Index" xr:uid="{828E14E5-E362-4879-B19C-979847E9125E}"/>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BA796-17C4-42C5-8672-0F8F285F1359}">
  <dimension ref="A1:G16"/>
  <sheetViews>
    <sheetView workbookViewId="0"/>
  </sheetViews>
  <sheetFormatPr defaultColWidth="8.7265625" defaultRowHeight="14.5"/>
  <cols>
    <col min="1" max="1" width="8.7265625" style="22"/>
    <col min="2" max="2" width="39.81640625" style="22" customWidth="1"/>
    <col min="3" max="4" width="16" style="22" customWidth="1"/>
    <col min="5" max="16384" width="8.7265625" style="22"/>
  </cols>
  <sheetData>
    <row r="1" spans="1:7">
      <c r="A1" s="10" t="s">
        <v>1008</v>
      </c>
    </row>
    <row r="4" spans="1:7">
      <c r="A4" s="4"/>
      <c r="B4" s="15"/>
      <c r="C4" s="39" t="s">
        <v>201</v>
      </c>
      <c r="D4" s="39" t="s">
        <v>202</v>
      </c>
      <c r="G4" s="967" t="s">
        <v>186</v>
      </c>
    </row>
    <row r="5" spans="1:7" ht="23.5" customHeight="1">
      <c r="A5" s="68" t="s">
        <v>235</v>
      </c>
      <c r="B5" s="98"/>
      <c r="C5" s="262" t="s">
        <v>1009</v>
      </c>
      <c r="D5" s="78" t="s">
        <v>1010</v>
      </c>
      <c r="G5" s="967"/>
    </row>
    <row r="6" spans="1:7" ht="14.5" customHeight="1">
      <c r="A6" s="4"/>
      <c r="B6" s="278" t="s">
        <v>1011</v>
      </c>
      <c r="C6" s="279"/>
      <c r="D6" s="282"/>
    </row>
    <row r="7" spans="1:7">
      <c r="A7" s="30">
        <v>1</v>
      </c>
      <c r="B7" s="280" t="s">
        <v>1012</v>
      </c>
      <c r="C7" s="15"/>
      <c r="D7" s="15"/>
    </row>
    <row r="8" spans="1:7">
      <c r="A8" s="30">
        <v>2</v>
      </c>
      <c r="B8" s="280" t="s">
        <v>1013</v>
      </c>
      <c r="C8" s="15"/>
      <c r="D8" s="15"/>
    </row>
    <row r="9" spans="1:7">
      <c r="A9" s="30">
        <v>3</v>
      </c>
      <c r="B9" s="280" t="s">
        <v>1014</v>
      </c>
      <c r="C9" s="15"/>
      <c r="D9" s="15"/>
    </row>
    <row r="10" spans="1:7">
      <c r="A10" s="30">
        <v>4</v>
      </c>
      <c r="B10" s="280" t="s">
        <v>1015</v>
      </c>
      <c r="C10" s="15"/>
      <c r="D10" s="15"/>
    </row>
    <row r="11" spans="1:7">
      <c r="A11" s="30">
        <v>5</v>
      </c>
      <c r="B11" s="280" t="s">
        <v>1016</v>
      </c>
      <c r="C11" s="15"/>
      <c r="D11" s="15"/>
    </row>
    <row r="12" spans="1:7">
      <c r="A12" s="283">
        <v>6</v>
      </c>
      <c r="B12" s="275" t="s">
        <v>1017</v>
      </c>
      <c r="C12" s="212"/>
      <c r="D12" s="212"/>
    </row>
    <row r="13" spans="1:7" ht="14.5" customHeight="1">
      <c r="A13" s="284"/>
      <c r="B13" s="285" t="s">
        <v>1018</v>
      </c>
      <c r="C13" s="212"/>
      <c r="D13" s="212"/>
    </row>
    <row r="14" spans="1:7">
      <c r="A14" s="70">
        <v>7</v>
      </c>
      <c r="B14" s="281" t="s">
        <v>1019</v>
      </c>
      <c r="C14" s="15"/>
      <c r="D14" s="15"/>
    </row>
    <row r="15" spans="1:7">
      <c r="A15" s="70">
        <v>8</v>
      </c>
      <c r="B15" s="281" t="s">
        <v>1020</v>
      </c>
      <c r="C15" s="15"/>
      <c r="D15" s="15"/>
    </row>
    <row r="16" spans="1:7">
      <c r="A16" s="4"/>
      <c r="B16" s="4"/>
      <c r="C16" s="4"/>
      <c r="D16" s="4"/>
    </row>
  </sheetData>
  <mergeCells count="1">
    <mergeCell ref="G4:G5"/>
  </mergeCells>
  <hyperlinks>
    <hyperlink ref="G4" location="Index!A1" display="Index" xr:uid="{68C5F07A-C303-4BC7-A743-6F9687872ED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AA77-76AE-400D-9FDE-D56D7E4672F0}">
  <dimension ref="A1:F25"/>
  <sheetViews>
    <sheetView workbookViewId="0"/>
  </sheetViews>
  <sheetFormatPr defaultColWidth="8.7265625" defaultRowHeight="14.5"/>
  <cols>
    <col min="1" max="1" width="8.7265625" style="22"/>
    <col min="2" max="2" width="77.1796875" style="22" customWidth="1"/>
    <col min="3" max="3" width="13.81640625" style="22" customWidth="1"/>
    <col min="4" max="4" width="13.26953125" style="22" customWidth="1"/>
    <col min="5" max="16384" width="8.7265625" style="22"/>
  </cols>
  <sheetData>
    <row r="1" spans="1:6">
      <c r="A1" s="10" t="s">
        <v>1021</v>
      </c>
    </row>
    <row r="4" spans="1:6">
      <c r="A4" s="39"/>
      <c r="B4" s="70"/>
      <c r="C4" s="39" t="s">
        <v>201</v>
      </c>
      <c r="D4" s="39" t="s">
        <v>202</v>
      </c>
      <c r="F4" s="967" t="s">
        <v>186</v>
      </c>
    </row>
    <row r="5" spans="1:6" ht="18.75" customHeight="1">
      <c r="A5" s="1013" t="s">
        <v>235</v>
      </c>
      <c r="B5" s="1013"/>
      <c r="C5" s="213" t="s">
        <v>1022</v>
      </c>
      <c r="D5" s="213" t="s">
        <v>969</v>
      </c>
      <c r="F5" s="967"/>
    </row>
    <row r="6" spans="1:6">
      <c r="A6" s="239">
        <v>1</v>
      </c>
      <c r="B6" s="64" t="s">
        <v>1023</v>
      </c>
      <c r="C6" s="72"/>
      <c r="D6" s="72"/>
    </row>
    <row r="7" spans="1:6">
      <c r="A7" s="39">
        <v>2</v>
      </c>
      <c r="B7" s="53" t="s">
        <v>1024</v>
      </c>
      <c r="C7" s="72"/>
      <c r="D7" s="72"/>
    </row>
    <row r="8" spans="1:6">
      <c r="A8" s="39">
        <v>3</v>
      </c>
      <c r="B8" s="53" t="s">
        <v>1025</v>
      </c>
      <c r="C8" s="72"/>
      <c r="D8" s="72"/>
    </row>
    <row r="9" spans="1:6">
      <c r="A9" s="39">
        <v>4</v>
      </c>
      <c r="B9" s="53" t="s">
        <v>1026</v>
      </c>
      <c r="C9" s="72"/>
      <c r="D9" s="72"/>
    </row>
    <row r="10" spans="1:6">
      <c r="A10" s="39">
        <v>5</v>
      </c>
      <c r="B10" s="53" t="s">
        <v>1027</v>
      </c>
      <c r="C10" s="72"/>
      <c r="D10" s="72"/>
    </row>
    <row r="11" spans="1:6">
      <c r="A11" s="39">
        <v>6</v>
      </c>
      <c r="B11" s="53" t="s">
        <v>1028</v>
      </c>
      <c r="C11" s="72"/>
      <c r="D11" s="72"/>
    </row>
    <row r="12" spans="1:6">
      <c r="A12" s="39">
        <v>7</v>
      </c>
      <c r="B12" s="53" t="s">
        <v>1029</v>
      </c>
      <c r="C12" s="72"/>
      <c r="D12" s="72"/>
    </row>
    <row r="13" spans="1:6">
      <c r="A13" s="39">
        <v>8</v>
      </c>
      <c r="B13" s="53" t="s">
        <v>1030</v>
      </c>
      <c r="C13" s="72"/>
      <c r="D13" s="72"/>
    </row>
    <row r="14" spans="1:6">
      <c r="A14" s="39">
        <v>9</v>
      </c>
      <c r="B14" s="53" t="s">
        <v>1031</v>
      </c>
      <c r="C14" s="72"/>
      <c r="D14" s="72"/>
    </row>
    <row r="15" spans="1:6">
      <c r="A15" s="39">
        <v>10</v>
      </c>
      <c r="B15" s="53" t="s">
        <v>1032</v>
      </c>
      <c r="C15" s="72"/>
      <c r="D15" s="72"/>
    </row>
    <row r="16" spans="1:6">
      <c r="A16" s="239">
        <v>11</v>
      </c>
      <c r="B16" s="73" t="s">
        <v>1033</v>
      </c>
      <c r="C16" s="72"/>
      <c r="D16" s="72"/>
    </row>
    <row r="17" spans="1:4">
      <c r="A17" s="39">
        <v>12</v>
      </c>
      <c r="B17" s="53" t="s">
        <v>1034</v>
      </c>
      <c r="C17" s="72"/>
      <c r="D17" s="72"/>
    </row>
    <row r="18" spans="1:4">
      <c r="A18" s="39">
        <v>13</v>
      </c>
      <c r="B18" s="53" t="s">
        <v>1025</v>
      </c>
      <c r="C18" s="72"/>
      <c r="D18" s="72"/>
    </row>
    <row r="19" spans="1:4">
      <c r="A19" s="39">
        <v>14</v>
      </c>
      <c r="B19" s="53" t="s">
        <v>1026</v>
      </c>
      <c r="C19" s="72"/>
      <c r="D19" s="72"/>
    </row>
    <row r="20" spans="1:4">
      <c r="A20" s="39">
        <v>15</v>
      </c>
      <c r="B20" s="53" t="s">
        <v>1027</v>
      </c>
      <c r="C20" s="72"/>
      <c r="D20" s="72"/>
    </row>
    <row r="21" spans="1:4">
      <c r="A21" s="39">
        <v>16</v>
      </c>
      <c r="B21" s="53" t="s">
        <v>1028</v>
      </c>
      <c r="C21" s="72"/>
      <c r="D21" s="72"/>
    </row>
    <row r="22" spans="1:4">
      <c r="A22" s="39">
        <v>17</v>
      </c>
      <c r="B22" s="53" t="s">
        <v>1029</v>
      </c>
      <c r="C22" s="72"/>
      <c r="D22" s="72"/>
    </row>
    <row r="23" spans="1:4">
      <c r="A23" s="39">
        <v>18</v>
      </c>
      <c r="B23" s="53" t="s">
        <v>1030</v>
      </c>
      <c r="C23" s="72"/>
      <c r="D23" s="72"/>
    </row>
    <row r="24" spans="1:4">
      <c r="A24" s="39">
        <v>19</v>
      </c>
      <c r="B24" s="53" t="s">
        <v>1031</v>
      </c>
      <c r="C24" s="72"/>
      <c r="D24" s="72"/>
    </row>
    <row r="25" spans="1:4">
      <c r="A25" s="39">
        <v>20</v>
      </c>
      <c r="B25" s="53" t="s">
        <v>1032</v>
      </c>
      <c r="C25" s="72"/>
      <c r="D25" s="72"/>
    </row>
  </sheetData>
  <mergeCells count="2">
    <mergeCell ref="A5:B5"/>
    <mergeCell ref="F4:F5"/>
  </mergeCells>
  <hyperlinks>
    <hyperlink ref="F4" location="Index!A1" display="Index" xr:uid="{8F40323D-7040-46F3-AA12-39B48EEDE715}"/>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96A5D-C1C8-4DF7-9F80-67BCC41DCF1A}">
  <dimension ref="A1:G5"/>
  <sheetViews>
    <sheetView workbookViewId="0"/>
  </sheetViews>
  <sheetFormatPr defaultColWidth="8.7265625" defaultRowHeight="14.5"/>
  <cols>
    <col min="1" max="1" width="12.1796875" style="22" customWidth="1"/>
    <col min="2" max="2" width="68.81640625" style="22" customWidth="1"/>
    <col min="3" max="3" width="38.6328125" style="22" customWidth="1"/>
    <col min="4" max="16384" width="8.7265625" style="22"/>
  </cols>
  <sheetData>
    <row r="1" spans="1:7">
      <c r="A1" s="10" t="s">
        <v>1709</v>
      </c>
    </row>
    <row r="2" spans="1:7">
      <c r="G2" s="967" t="s">
        <v>186</v>
      </c>
    </row>
    <row r="3" spans="1:7">
      <c r="A3" s="249" t="s">
        <v>162</v>
      </c>
      <c r="B3" s="249" t="s">
        <v>161</v>
      </c>
      <c r="C3" s="249" t="s">
        <v>1708</v>
      </c>
      <c r="G3" s="967"/>
    </row>
    <row r="4" spans="1:7" ht="100.5">
      <c r="A4" s="630" t="s">
        <v>164</v>
      </c>
      <c r="B4" s="631" t="s">
        <v>1710</v>
      </c>
      <c r="C4" s="925" t="s">
        <v>2004</v>
      </c>
    </row>
    <row r="5" spans="1:7" ht="100.5">
      <c r="A5" s="633" t="s">
        <v>190</v>
      </c>
      <c r="B5" s="632" t="s">
        <v>1711</v>
      </c>
      <c r="C5" s="926" t="s">
        <v>2005</v>
      </c>
    </row>
  </sheetData>
  <mergeCells count="1">
    <mergeCell ref="G2:G3"/>
  </mergeCells>
  <hyperlinks>
    <hyperlink ref="G2" location="Index!A1" display="Index" xr:uid="{C8C83D42-C01B-4125-86C5-DF7BC57CB85E}"/>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8698-E1C9-4B1C-8C2B-EDCF250DE8EC}">
  <dimension ref="A1:G8"/>
  <sheetViews>
    <sheetView workbookViewId="0"/>
  </sheetViews>
  <sheetFormatPr defaultColWidth="8.7265625" defaultRowHeight="14.5"/>
  <cols>
    <col min="1" max="1" width="8.7265625" style="22"/>
    <col min="2" max="2" width="49.81640625" style="22" customWidth="1"/>
    <col min="3" max="3" width="27" style="644" customWidth="1"/>
    <col min="4" max="4" width="27" style="409" customWidth="1"/>
    <col min="5" max="16384" width="8.7265625" style="22"/>
  </cols>
  <sheetData>
    <row r="1" spans="1:7">
      <c r="A1" s="10" t="s">
        <v>1933</v>
      </c>
      <c r="B1" s="634"/>
      <c r="C1" s="641"/>
      <c r="D1" s="642"/>
    </row>
    <row r="2" spans="1:7">
      <c r="A2" s="65" t="s">
        <v>1714</v>
      </c>
      <c r="B2" s="635"/>
      <c r="C2" s="641"/>
      <c r="D2" s="642"/>
    </row>
    <row r="3" spans="1:7">
      <c r="A3" s="636"/>
      <c r="B3" s="637"/>
      <c r="C3" s="636"/>
      <c r="D3" s="636"/>
      <c r="G3" s="967" t="s">
        <v>186</v>
      </c>
    </row>
    <row r="4" spans="1:7">
      <c r="A4" s="638"/>
      <c r="B4" s="638"/>
      <c r="C4" s="640" t="s">
        <v>201</v>
      </c>
      <c r="D4" s="639" t="s">
        <v>202</v>
      </c>
      <c r="G4" s="967"/>
    </row>
    <row r="5" spans="1:7" ht="36.75" customHeight="1">
      <c r="A5" s="249" t="s">
        <v>646</v>
      </c>
      <c r="B5" s="249" t="s">
        <v>646</v>
      </c>
      <c r="C5" s="643" t="s">
        <v>1715</v>
      </c>
      <c r="D5" s="643" t="s">
        <v>1716</v>
      </c>
    </row>
    <row r="6" spans="1:7">
      <c r="A6" s="155">
        <v>1</v>
      </c>
      <c r="B6" s="775" t="s">
        <v>1717</v>
      </c>
      <c r="C6" s="651">
        <v>510</v>
      </c>
      <c r="D6" s="194" t="s">
        <v>646</v>
      </c>
    </row>
    <row r="7" spans="1:7">
      <c r="A7" s="155">
        <v>2</v>
      </c>
      <c r="B7" s="775" t="s">
        <v>1718</v>
      </c>
      <c r="C7" s="651">
        <v>208</v>
      </c>
      <c r="D7" s="194"/>
    </row>
    <row r="8" spans="1:7">
      <c r="A8" s="777">
        <v>3</v>
      </c>
      <c r="B8" s="779" t="s">
        <v>237</v>
      </c>
      <c r="C8" s="927"/>
      <c r="D8" s="778">
        <v>200</v>
      </c>
    </row>
  </sheetData>
  <mergeCells count="1">
    <mergeCell ref="G3:G4"/>
  </mergeCells>
  <conditionalFormatting sqref="C8">
    <cfRule type="cellIs" dxfId="2" priority="1" stopIfTrue="1" operator="lessThan">
      <formula>0</formula>
    </cfRule>
  </conditionalFormatting>
  <conditionalFormatting sqref="D6:D7">
    <cfRule type="cellIs" dxfId="1" priority="2" stopIfTrue="1" operator="lessThan">
      <formula>0</formula>
    </cfRule>
  </conditionalFormatting>
  <hyperlinks>
    <hyperlink ref="G3" location="Index!A1" display="Index" xr:uid="{9A51BCCE-863D-42A1-95D9-4E958C06F632}"/>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EABB9-469D-483E-9DF6-ACB814C11A72}">
  <dimension ref="A1:G15"/>
  <sheetViews>
    <sheetView workbookViewId="0"/>
  </sheetViews>
  <sheetFormatPr defaultColWidth="8.7265625" defaultRowHeight="14.5"/>
  <cols>
    <col min="1" max="1" width="3.81640625" style="22" customWidth="1"/>
    <col min="2" max="2" width="2.1796875" style="22" customWidth="1"/>
    <col min="3" max="3" width="37.7265625" style="22" customWidth="1"/>
    <col min="4" max="4" width="11.54296875" style="22" customWidth="1"/>
    <col min="5" max="16384" width="8.7265625" style="22"/>
  </cols>
  <sheetData>
    <row r="1" spans="1:7">
      <c r="A1" s="10" t="s">
        <v>1035</v>
      </c>
    </row>
    <row r="3" spans="1:7">
      <c r="A3" s="4"/>
      <c r="B3" s="4"/>
      <c r="C3" s="4"/>
      <c r="D3" s="4" t="s">
        <v>201</v>
      </c>
      <c r="G3" s="967" t="s">
        <v>186</v>
      </c>
    </row>
    <row r="4" spans="1:7" ht="23.25" customHeight="1">
      <c r="A4" s="68" t="s">
        <v>235</v>
      </c>
      <c r="B4" s="68"/>
      <c r="C4" s="68"/>
      <c r="D4" s="294" t="s">
        <v>1036</v>
      </c>
      <c r="G4" s="967"/>
    </row>
    <row r="5" spans="1:7">
      <c r="A5" s="4"/>
      <c r="B5" s="4"/>
      <c r="C5" s="293" t="s">
        <v>1037</v>
      </c>
      <c r="D5" s="4"/>
    </row>
    <row r="6" spans="1:7">
      <c r="A6" s="4">
        <v>1</v>
      </c>
      <c r="B6" s="4"/>
      <c r="C6" s="291" t="s">
        <v>1038</v>
      </c>
      <c r="D6" s="651">
        <v>6183.1394620000001</v>
      </c>
    </row>
    <row r="7" spans="1:7">
      <c r="A7" s="4">
        <v>2</v>
      </c>
      <c r="B7" s="4"/>
      <c r="C7" s="291" t="s">
        <v>1039</v>
      </c>
      <c r="D7" s="651">
        <v>7333.1863160000003</v>
      </c>
    </row>
    <row r="8" spans="1:7">
      <c r="A8" s="4">
        <v>3</v>
      </c>
      <c r="B8" s="4"/>
      <c r="C8" s="291" t="s">
        <v>1040</v>
      </c>
      <c r="D8" s="651">
        <v>2309</v>
      </c>
    </row>
    <row r="9" spans="1:7">
      <c r="A9" s="4">
        <v>4</v>
      </c>
      <c r="B9" s="4"/>
      <c r="C9" s="291" t="s">
        <v>1041</v>
      </c>
      <c r="D9" s="4"/>
    </row>
    <row r="10" spans="1:7">
      <c r="A10" s="4"/>
      <c r="B10" s="4"/>
      <c r="C10" s="293" t="s">
        <v>1042</v>
      </c>
      <c r="D10" s="4"/>
    </row>
    <row r="11" spans="1:7">
      <c r="A11" s="4">
        <v>5</v>
      </c>
      <c r="B11" s="4"/>
      <c r="C11" s="291" t="s">
        <v>1043</v>
      </c>
      <c r="D11" s="4"/>
    </row>
    <row r="12" spans="1:7">
      <c r="A12" s="4">
        <v>6</v>
      </c>
      <c r="B12" s="4"/>
      <c r="C12" s="291" t="s">
        <v>1044</v>
      </c>
      <c r="D12" s="4"/>
    </row>
    <row r="13" spans="1:7">
      <c r="A13" s="4">
        <v>7</v>
      </c>
      <c r="B13" s="4"/>
      <c r="C13" s="291" t="s">
        <v>1045</v>
      </c>
      <c r="D13" s="4"/>
    </row>
    <row r="14" spans="1:7">
      <c r="A14" s="292">
        <v>8</v>
      </c>
      <c r="B14" s="292"/>
      <c r="C14" s="296" t="s">
        <v>1046</v>
      </c>
      <c r="D14" s="292"/>
    </row>
    <row r="15" spans="1:7">
      <c r="A15" s="288">
        <v>9</v>
      </c>
      <c r="B15" s="288"/>
      <c r="C15" s="289" t="s">
        <v>237</v>
      </c>
      <c r="D15" s="650">
        <f>+D8+D7+D6</f>
        <v>15825.325777999999</v>
      </c>
    </row>
  </sheetData>
  <mergeCells count="1">
    <mergeCell ref="G3:G4"/>
  </mergeCells>
  <hyperlinks>
    <hyperlink ref="F4" location="Index!A1" display="Index" xr:uid="{00000000-0004-0000-2200-000000000000}"/>
    <hyperlink ref="G3" location="Index!A1" display="Index" xr:uid="{1B187486-1C10-44E2-8222-2F18575B781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A615-7753-403F-B5D0-F412FF517404}">
  <dimension ref="A1:E9"/>
  <sheetViews>
    <sheetView workbookViewId="0"/>
  </sheetViews>
  <sheetFormatPr defaultColWidth="8.7265625" defaultRowHeight="14.5"/>
  <cols>
    <col min="1" max="1" width="8.7265625" style="22"/>
    <col min="2" max="2" width="58.81640625" style="22" customWidth="1"/>
    <col min="3" max="16384" width="8.7265625" style="22"/>
  </cols>
  <sheetData>
    <row r="1" spans="1:5">
      <c r="A1" s="10" t="s">
        <v>488</v>
      </c>
    </row>
    <row r="5" spans="1:5">
      <c r="A5" s="116"/>
      <c r="B5" s="116"/>
      <c r="C5" s="108" t="s">
        <v>201</v>
      </c>
      <c r="E5" s="967" t="s">
        <v>186</v>
      </c>
    </row>
    <row r="6" spans="1:5">
      <c r="A6" s="116" t="s">
        <v>294</v>
      </c>
      <c r="B6" s="116"/>
      <c r="C6" s="114" t="s">
        <v>292</v>
      </c>
      <c r="E6" s="967"/>
    </row>
    <row r="7" spans="1:5">
      <c r="A7" s="113">
        <v>1</v>
      </c>
      <c r="B7" s="120" t="s">
        <v>489</v>
      </c>
      <c r="C7" s="652">
        <v>1029185</v>
      </c>
    </row>
    <row r="8" spans="1:5">
      <c r="A8" s="113">
        <v>2</v>
      </c>
      <c r="B8" s="120" t="s">
        <v>490</v>
      </c>
      <c r="C8" s="912">
        <v>2.4020901097736833E-2</v>
      </c>
    </row>
    <row r="9" spans="1:5">
      <c r="A9" s="122">
        <v>3</v>
      </c>
      <c r="B9" s="123" t="s">
        <v>491</v>
      </c>
      <c r="C9" s="920">
        <v>24721.951096274282</v>
      </c>
    </row>
  </sheetData>
  <mergeCells count="1">
    <mergeCell ref="E5:E6"/>
  </mergeCells>
  <conditionalFormatting sqref="C7:C9">
    <cfRule type="cellIs" dxfId="9" priority="1" stopIfTrue="1" operator="lessThan">
      <formula>0</formula>
    </cfRule>
  </conditionalFormatting>
  <hyperlinks>
    <hyperlink ref="E5" location="Index!A1" display="Index" xr:uid="{8377FAC4-8ABB-4906-9774-8944909914BB}"/>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D677-9CB7-4FC4-996C-25E445889683}">
  <dimension ref="A1:H7"/>
  <sheetViews>
    <sheetView workbookViewId="0"/>
  </sheetViews>
  <sheetFormatPr defaultColWidth="8.7265625" defaultRowHeight="14.5"/>
  <cols>
    <col min="1" max="1" width="17.1796875" style="22" customWidth="1"/>
    <col min="2" max="2" width="8.7265625" style="22"/>
    <col min="3" max="3" width="75.7265625" style="22" customWidth="1"/>
    <col min="4" max="4" width="4.1796875" style="22" customWidth="1"/>
    <col min="5" max="5" width="54.1796875" style="22" customWidth="1"/>
    <col min="6" max="16384" width="8.7265625" style="22"/>
  </cols>
  <sheetData>
    <row r="1" spans="1:8">
      <c r="A1" s="298" t="s">
        <v>1047</v>
      </c>
      <c r="B1" s="300"/>
      <c r="C1" s="300"/>
      <c r="D1" s="300"/>
      <c r="E1" s="300"/>
      <c r="F1" s="290"/>
      <c r="G1" s="290"/>
    </row>
    <row r="2" spans="1:8">
      <c r="A2" s="305"/>
      <c r="B2" s="306"/>
      <c r="C2" s="305"/>
      <c r="D2" s="305"/>
      <c r="E2" s="305"/>
    </row>
    <row r="3" spans="1:8">
      <c r="A3" s="305"/>
      <c r="B3" s="304"/>
      <c r="C3" s="305"/>
      <c r="D3" s="305"/>
      <c r="E3" s="305"/>
    </row>
    <row r="4" spans="1:8" ht="23">
      <c r="A4" s="301" t="s">
        <v>161</v>
      </c>
      <c r="B4" s="301" t="s">
        <v>162</v>
      </c>
      <c r="C4" s="303" t="s">
        <v>185</v>
      </c>
      <c r="D4" s="303"/>
      <c r="E4" s="303" t="s">
        <v>1048</v>
      </c>
      <c r="H4" s="21" t="s">
        <v>186</v>
      </c>
    </row>
    <row r="5" spans="1:8" ht="57.5">
      <c r="A5" s="302" t="s">
        <v>1049</v>
      </c>
      <c r="B5" s="302" t="s">
        <v>201</v>
      </c>
      <c r="C5" s="297" t="s">
        <v>1050</v>
      </c>
      <c r="D5" s="295"/>
      <c r="E5" s="297" t="s">
        <v>1051</v>
      </c>
      <c r="H5" s="248"/>
    </row>
    <row r="6" spans="1:8" ht="46">
      <c r="A6" s="287" t="s">
        <v>1052</v>
      </c>
      <c r="B6" s="287" t="s">
        <v>202</v>
      </c>
      <c r="C6" s="299" t="s">
        <v>1053</v>
      </c>
      <c r="D6" s="286"/>
      <c r="E6" s="299" t="s">
        <v>1054</v>
      </c>
    </row>
    <row r="7" spans="1:8" ht="23">
      <c r="A7" s="287" t="s">
        <v>1055</v>
      </c>
      <c r="B7" s="287" t="s">
        <v>204</v>
      </c>
      <c r="C7" s="299" t="s">
        <v>1056</v>
      </c>
      <c r="D7" s="286"/>
      <c r="E7" s="299" t="s">
        <v>1057</v>
      </c>
    </row>
  </sheetData>
  <hyperlinks>
    <hyperlink ref="H4" location="Index!A1" display="Index" xr:uid="{12B9A524-3D76-42FB-9DC9-0116E116A024}"/>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15A8-EB68-4985-97E7-4E666D849741}">
  <dimension ref="A1:I13"/>
  <sheetViews>
    <sheetView workbookViewId="0"/>
  </sheetViews>
  <sheetFormatPr defaultColWidth="8.7265625" defaultRowHeight="14.5"/>
  <cols>
    <col min="1" max="1" width="8.7265625" style="22"/>
    <col min="2" max="2" width="26.7265625" style="22" customWidth="1"/>
    <col min="3" max="4" width="18.54296875" style="22" customWidth="1"/>
    <col min="5" max="6" width="17.7265625" style="22" customWidth="1"/>
    <col min="7" max="16384" width="8.7265625" style="22"/>
  </cols>
  <sheetData>
    <row r="1" spans="1:9">
      <c r="A1" s="10" t="s">
        <v>1058</v>
      </c>
    </row>
    <row r="4" spans="1:9" ht="14.5" customHeight="1">
      <c r="B4" s="314"/>
      <c r="C4" s="315" t="s">
        <v>201</v>
      </c>
      <c r="D4" s="315" t="s">
        <v>202</v>
      </c>
      <c r="E4" s="315" t="s">
        <v>203</v>
      </c>
      <c r="F4" s="315" t="s">
        <v>204</v>
      </c>
      <c r="G4" s="307"/>
      <c r="H4" s="307"/>
      <c r="I4" s="307"/>
    </row>
    <row r="5" spans="1:9" ht="25" customHeight="1">
      <c r="A5" s="68" t="s">
        <v>235</v>
      </c>
      <c r="B5" s="316"/>
      <c r="C5" s="1059" t="s">
        <v>1060</v>
      </c>
      <c r="D5" s="1059"/>
      <c r="E5" s="1060" t="s">
        <v>1061</v>
      </c>
      <c r="F5" s="1059"/>
      <c r="G5" s="309"/>
      <c r="H5" s="21" t="s">
        <v>186</v>
      </c>
      <c r="I5" s="309"/>
    </row>
    <row r="6" spans="1:9">
      <c r="A6" s="68"/>
      <c r="B6" s="319" t="s">
        <v>1059</v>
      </c>
      <c r="C6" s="317" t="s">
        <v>292</v>
      </c>
      <c r="D6" s="318" t="s">
        <v>293</v>
      </c>
      <c r="E6" s="318" t="s">
        <v>292</v>
      </c>
      <c r="F6" s="321" t="s">
        <v>293</v>
      </c>
      <c r="G6" s="320"/>
      <c r="H6" s="308"/>
    </row>
    <row r="7" spans="1:9">
      <c r="A7" s="312">
        <v>1</v>
      </c>
      <c r="B7" s="313" t="s">
        <v>1062</v>
      </c>
      <c r="C7" s="507">
        <v>-3234.45714474237</v>
      </c>
      <c r="D7" s="647">
        <v>-392.13661466104901</v>
      </c>
      <c r="E7" s="647">
        <v>-1712.3729425106478</v>
      </c>
      <c r="F7" s="649">
        <v>-1262.7997792496999</v>
      </c>
      <c r="G7" s="308"/>
      <c r="H7" s="308"/>
      <c r="I7" s="308"/>
    </row>
    <row r="8" spans="1:9">
      <c r="A8" s="312">
        <v>2</v>
      </c>
      <c r="B8" s="311" t="s">
        <v>1063</v>
      </c>
      <c r="C8" s="507">
        <v>-179.23168421014299</v>
      </c>
      <c r="D8" s="507">
        <v>-1637.1439485141302</v>
      </c>
      <c r="E8" s="507">
        <v>629.35037529985163</v>
      </c>
      <c r="F8" s="649">
        <v>394.87949721102308</v>
      </c>
      <c r="G8" s="308"/>
      <c r="H8" s="308"/>
      <c r="I8" s="308"/>
    </row>
    <row r="9" spans="1:9">
      <c r="A9" s="312">
        <v>3</v>
      </c>
      <c r="B9" s="313" t="s">
        <v>1064</v>
      </c>
      <c r="C9" s="507">
        <v>2069.9821390576799</v>
      </c>
      <c r="D9" s="507">
        <v>1902.8771682195102</v>
      </c>
      <c r="E9" s="326"/>
      <c r="F9" s="326"/>
      <c r="G9" s="308"/>
      <c r="H9" s="308"/>
      <c r="I9" s="308"/>
    </row>
    <row r="10" spans="1:9">
      <c r="A10" s="312">
        <v>4</v>
      </c>
      <c r="B10" s="313" t="s">
        <v>1065</v>
      </c>
      <c r="C10" s="507">
        <v>-3854.94195055517</v>
      </c>
      <c r="D10" s="507">
        <v>-2771.0550972040701</v>
      </c>
      <c r="E10" s="326"/>
      <c r="F10" s="326"/>
      <c r="G10" s="310"/>
      <c r="H10" s="310"/>
      <c r="I10" s="308"/>
    </row>
    <row r="11" spans="1:9">
      <c r="A11" s="312">
        <v>5</v>
      </c>
      <c r="B11" s="313" t="s">
        <v>1066</v>
      </c>
      <c r="C11" s="507">
        <v>-4058.2516833971599</v>
      </c>
      <c r="D11" s="507">
        <v>-2033.7907946114699</v>
      </c>
      <c r="E11" s="326"/>
      <c r="F11" s="326"/>
      <c r="G11" s="310"/>
      <c r="H11" s="310"/>
      <c r="I11" s="308"/>
    </row>
    <row r="12" spans="1:9">
      <c r="A12" s="322">
        <v>6</v>
      </c>
      <c r="B12" s="323" t="s">
        <v>1067</v>
      </c>
      <c r="C12" s="648">
        <v>1814.05291246416</v>
      </c>
      <c r="D12" s="648">
        <v>818.01713443649192</v>
      </c>
      <c r="E12" s="326"/>
      <c r="F12" s="326"/>
      <c r="G12" s="310"/>
      <c r="H12" s="310"/>
      <c r="I12" s="308"/>
    </row>
    <row r="13" spans="1:9">
      <c r="E13" s="225"/>
      <c r="F13" s="225"/>
    </row>
  </sheetData>
  <mergeCells count="2">
    <mergeCell ref="C5:D5"/>
    <mergeCell ref="E5:F5"/>
  </mergeCells>
  <hyperlinks>
    <hyperlink ref="H5" location="Index!A1" display="Index" xr:uid="{68DE6C48-953F-4802-830F-ABCB7C4B451C}"/>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5D39F-0ED5-4AD9-83F9-58ADC0D23C02}">
  <dimension ref="A1:F14"/>
  <sheetViews>
    <sheetView workbookViewId="0"/>
  </sheetViews>
  <sheetFormatPr defaultColWidth="8.7265625" defaultRowHeight="14.5"/>
  <cols>
    <col min="1" max="1" width="23.1796875" style="22" customWidth="1"/>
    <col min="2" max="2" width="8.7265625" style="22"/>
    <col min="3" max="3" width="76.1796875" style="22" customWidth="1"/>
    <col min="4" max="4" width="39" style="22" customWidth="1"/>
    <col min="5" max="16384" width="8.7265625" style="22"/>
  </cols>
  <sheetData>
    <row r="1" spans="1:6">
      <c r="A1" s="10" t="s">
        <v>1068</v>
      </c>
    </row>
    <row r="4" spans="1:6" ht="23.25" customHeight="1">
      <c r="A4" s="105" t="s">
        <v>161</v>
      </c>
      <c r="B4" s="56" t="s">
        <v>162</v>
      </c>
      <c r="C4" s="98" t="s">
        <v>1069</v>
      </c>
      <c r="D4" s="105" t="s">
        <v>184</v>
      </c>
      <c r="F4" s="21" t="s">
        <v>186</v>
      </c>
    </row>
    <row r="5" spans="1:6">
      <c r="A5" s="269" t="s">
        <v>1071</v>
      </c>
      <c r="B5" s="325" t="s">
        <v>164</v>
      </c>
      <c r="C5" s="269" t="s">
        <v>1070</v>
      </c>
      <c r="D5" s="928" t="s">
        <v>2006</v>
      </c>
      <c r="E5" s="4"/>
    </row>
    <row r="6" spans="1:6">
      <c r="A6" s="271" t="s">
        <v>1073</v>
      </c>
      <c r="B6" s="324" t="s">
        <v>190</v>
      </c>
      <c r="C6" s="247" t="s">
        <v>1072</v>
      </c>
      <c r="D6" s="929" t="s">
        <v>2006</v>
      </c>
      <c r="E6" s="4"/>
    </row>
    <row r="7" spans="1:6" ht="23">
      <c r="A7" s="271" t="s">
        <v>1075</v>
      </c>
      <c r="B7" s="324" t="s">
        <v>193</v>
      </c>
      <c r="C7" s="271" t="s">
        <v>1074</v>
      </c>
      <c r="D7" s="929" t="s">
        <v>2006</v>
      </c>
      <c r="E7" s="4"/>
    </row>
    <row r="8" spans="1:6" ht="23">
      <c r="A8" s="271" t="s">
        <v>1077</v>
      </c>
      <c r="B8" s="324" t="s">
        <v>173</v>
      </c>
      <c r="C8" s="271" t="s">
        <v>1076</v>
      </c>
      <c r="D8" s="929" t="s">
        <v>2006</v>
      </c>
      <c r="E8" s="4"/>
    </row>
    <row r="9" spans="1:6" ht="23">
      <c r="A9" s="271" t="s">
        <v>1080</v>
      </c>
      <c r="B9" s="324" t="s">
        <v>1078</v>
      </c>
      <c r="C9" s="271" t="s">
        <v>1079</v>
      </c>
      <c r="D9" s="929" t="s">
        <v>291</v>
      </c>
      <c r="E9" s="4"/>
    </row>
    <row r="10" spans="1:6" ht="23">
      <c r="A10" s="271" t="s">
        <v>1082</v>
      </c>
      <c r="B10" s="324" t="s">
        <v>178</v>
      </c>
      <c r="C10" s="271" t="s">
        <v>1081</v>
      </c>
      <c r="D10" s="929" t="s">
        <v>2006</v>
      </c>
      <c r="E10" s="4"/>
    </row>
    <row r="11" spans="1:6" ht="23">
      <c r="A11" s="271" t="s">
        <v>1084</v>
      </c>
      <c r="B11" s="324" t="s">
        <v>181</v>
      </c>
      <c r="C11" s="271" t="s">
        <v>1083</v>
      </c>
      <c r="D11" s="929" t="s">
        <v>2006</v>
      </c>
      <c r="E11" s="4"/>
    </row>
    <row r="12" spans="1:6" ht="23">
      <c r="A12" s="271" t="s">
        <v>1086</v>
      </c>
      <c r="B12" s="324" t="s">
        <v>326</v>
      </c>
      <c r="C12" s="271" t="s">
        <v>1085</v>
      </c>
      <c r="D12" s="929" t="s">
        <v>2006</v>
      </c>
      <c r="E12" s="4"/>
    </row>
    <row r="13" spans="1:6" ht="23">
      <c r="A13" s="271"/>
      <c r="B13" s="324" t="s">
        <v>373</v>
      </c>
      <c r="C13" s="271" t="s">
        <v>1087</v>
      </c>
      <c r="D13" s="929" t="s">
        <v>291</v>
      </c>
      <c r="E13" s="4"/>
    </row>
    <row r="14" spans="1:6">
      <c r="A14" s="271" t="s">
        <v>1090</v>
      </c>
      <c r="B14" s="324" t="s">
        <v>1088</v>
      </c>
      <c r="C14" s="271" t="s">
        <v>1089</v>
      </c>
      <c r="D14" s="929" t="s">
        <v>2006</v>
      </c>
      <c r="E14" s="4"/>
    </row>
  </sheetData>
  <hyperlinks>
    <hyperlink ref="F4" location="Index!A1" display="Index" xr:uid="{D54DBCD3-DCF0-4D7C-8A2C-DBA1124C70AC}"/>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92BE-19E0-463A-9E8F-7EA6AEEE05BD}">
  <dimension ref="A1:F19"/>
  <sheetViews>
    <sheetView workbookViewId="0"/>
  </sheetViews>
  <sheetFormatPr defaultColWidth="8.7265625" defaultRowHeight="14.5"/>
  <cols>
    <col min="1" max="1" width="8.7265625" style="22"/>
    <col min="2" max="2" width="87.08984375" style="22" customWidth="1"/>
    <col min="3" max="3" width="47.81640625" style="22" customWidth="1"/>
    <col min="4" max="16384" width="8.7265625" style="22"/>
  </cols>
  <sheetData>
    <row r="1" spans="1:6">
      <c r="A1" s="10" t="s">
        <v>1091</v>
      </c>
    </row>
    <row r="4" spans="1:6" ht="29.25" customHeight="1">
      <c r="A4" s="56" t="s">
        <v>162</v>
      </c>
      <c r="B4" s="98" t="s">
        <v>185</v>
      </c>
      <c r="C4" s="98" t="s">
        <v>1101</v>
      </c>
      <c r="F4" s="334" t="s">
        <v>186</v>
      </c>
    </row>
    <row r="5" spans="1:6" ht="23">
      <c r="A5" s="14" t="s">
        <v>164</v>
      </c>
      <c r="B5" s="330" t="s">
        <v>1092</v>
      </c>
      <c r="C5" s="327" t="s">
        <v>1953</v>
      </c>
    </row>
    <row r="6" spans="1:6">
      <c r="A6" s="274" t="s">
        <v>190</v>
      </c>
      <c r="B6" s="331" t="s">
        <v>1093</v>
      </c>
      <c r="C6" s="332" t="s">
        <v>1953</v>
      </c>
    </row>
    <row r="7" spans="1:6">
      <c r="A7" s="328" t="s">
        <v>193</v>
      </c>
      <c r="B7" s="331" t="s">
        <v>1094</v>
      </c>
      <c r="C7" s="331" t="s">
        <v>1953</v>
      </c>
    </row>
    <row r="8" spans="1:6">
      <c r="A8" s="329" t="s">
        <v>173</v>
      </c>
      <c r="B8" s="327" t="s">
        <v>1095</v>
      </c>
      <c r="C8" s="327" t="s">
        <v>1953</v>
      </c>
    </row>
    <row r="9" spans="1:6" ht="23">
      <c r="A9" s="324" t="s">
        <v>175</v>
      </c>
      <c r="B9" s="332" t="s">
        <v>1096</v>
      </c>
      <c r="C9" s="331" t="s">
        <v>1953</v>
      </c>
    </row>
    <row r="10" spans="1:6">
      <c r="A10" s="329" t="s">
        <v>178</v>
      </c>
      <c r="B10" s="331" t="s">
        <v>1097</v>
      </c>
      <c r="C10" s="331" t="s">
        <v>1953</v>
      </c>
    </row>
    <row r="11" spans="1:6">
      <c r="A11" s="14" t="s">
        <v>181</v>
      </c>
      <c r="B11" s="327" t="s">
        <v>1098</v>
      </c>
      <c r="C11" s="327" t="s">
        <v>1953</v>
      </c>
    </row>
    <row r="12" spans="1:6" ht="34.5">
      <c r="A12" s="274" t="s">
        <v>326</v>
      </c>
      <c r="B12" s="332" t="s">
        <v>1099</v>
      </c>
      <c r="C12" s="331" t="s">
        <v>1954</v>
      </c>
    </row>
    <row r="13" spans="1:6" ht="80.5">
      <c r="A13" s="1061" t="s">
        <v>373</v>
      </c>
      <c r="B13" s="333" t="s">
        <v>1100</v>
      </c>
      <c r="C13" s="261" t="s">
        <v>1954</v>
      </c>
    </row>
    <row r="14" spans="1:6">
      <c r="A14" s="1029"/>
      <c r="B14" s="333" t="s">
        <v>1102</v>
      </c>
      <c r="C14" s="15" t="s">
        <v>1953</v>
      </c>
    </row>
    <row r="15" spans="1:6" ht="34.5">
      <c r="A15" s="1029"/>
      <c r="B15" s="333" t="s">
        <v>1103</v>
      </c>
      <c r="C15" s="212" t="s">
        <v>1953</v>
      </c>
    </row>
    <row r="16" spans="1:6" ht="23">
      <c r="A16" s="1029"/>
      <c r="B16" s="333" t="s">
        <v>1104</v>
      </c>
      <c r="C16" s="212" t="s">
        <v>1955</v>
      </c>
    </row>
    <row r="17" spans="1:3" ht="23">
      <c r="A17" s="1029"/>
      <c r="B17" s="333" t="s">
        <v>1105</v>
      </c>
      <c r="C17" s="212" t="s">
        <v>1956</v>
      </c>
    </row>
    <row r="18" spans="1:3" ht="7" customHeight="1">
      <c r="C18" s="234"/>
    </row>
    <row r="19" spans="1:3">
      <c r="A19" s="225"/>
      <c r="B19" s="225"/>
    </row>
  </sheetData>
  <mergeCells count="1">
    <mergeCell ref="A13:A17"/>
  </mergeCells>
  <hyperlinks>
    <hyperlink ref="F4" location="Index!A1" display="Index" xr:uid="{1C7DF817-AFE6-40F0-AA7E-B409348ED302}"/>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31D06-FEAD-4C0C-8239-EECAB9F5BECE}">
  <dimension ref="A1:N45"/>
  <sheetViews>
    <sheetView workbookViewId="0"/>
  </sheetViews>
  <sheetFormatPr defaultColWidth="8.7265625" defaultRowHeight="14.5"/>
  <cols>
    <col min="1" max="1" width="10.81640625" style="22" customWidth="1"/>
    <col min="2" max="2" width="56.453125" style="22" customWidth="1"/>
    <col min="3" max="6" width="11.54296875" style="22" customWidth="1"/>
    <col min="7" max="7" width="2.1796875" style="22" customWidth="1"/>
    <col min="8" max="11" width="11.54296875" style="22" customWidth="1"/>
    <col min="12" max="16384" width="8.7265625" style="22"/>
  </cols>
  <sheetData>
    <row r="1" spans="1:14">
      <c r="A1" s="10" t="s">
        <v>1106</v>
      </c>
    </row>
    <row r="4" spans="1:14" s="4" customFormat="1" ht="11.5"/>
    <row r="5" spans="1:14" s="4" customFormat="1" ht="11.5">
      <c r="B5" s="95"/>
      <c r="C5" s="30" t="s">
        <v>201</v>
      </c>
      <c r="D5" s="30" t="s">
        <v>202</v>
      </c>
      <c r="E5" s="30" t="s">
        <v>203</v>
      </c>
      <c r="F5" s="30" t="s">
        <v>204</v>
      </c>
      <c r="G5" s="30"/>
      <c r="H5" s="30" t="s">
        <v>205</v>
      </c>
      <c r="I5" s="30" t="s">
        <v>206</v>
      </c>
      <c r="J5" s="30" t="s">
        <v>207</v>
      </c>
      <c r="K5" s="30" t="s">
        <v>208</v>
      </c>
    </row>
    <row r="6" spans="1:14" s="4" customFormat="1" ht="11.5">
      <c r="A6" s="1055" t="s">
        <v>1107</v>
      </c>
      <c r="B6" s="1055"/>
      <c r="C6" s="68"/>
      <c r="D6" s="68"/>
      <c r="E6" s="68"/>
      <c r="F6" s="68"/>
      <c r="G6" s="68"/>
      <c r="H6" s="68"/>
      <c r="I6" s="68"/>
      <c r="J6" s="68"/>
      <c r="K6" s="68"/>
    </row>
    <row r="7" spans="1:14" s="4" customFormat="1" ht="15.75" customHeight="1">
      <c r="A7" s="68" t="s">
        <v>1145</v>
      </c>
      <c r="B7" s="68"/>
      <c r="C7" s="1048" t="s">
        <v>1108</v>
      </c>
      <c r="D7" s="1048"/>
      <c r="E7" s="1048"/>
      <c r="F7" s="1048"/>
      <c r="G7" s="56"/>
      <c r="H7" s="1020" t="s">
        <v>1109</v>
      </c>
      <c r="I7" s="1020"/>
      <c r="J7" s="1020"/>
      <c r="K7" s="1020"/>
      <c r="N7" s="1063" t="s">
        <v>186</v>
      </c>
    </row>
    <row r="8" spans="1:14" s="4" customFormat="1" ht="20.25" customHeight="1">
      <c r="A8" s="68"/>
      <c r="B8" s="337" t="s">
        <v>1146</v>
      </c>
      <c r="C8" s="666" t="s">
        <v>1148</v>
      </c>
      <c r="D8" s="666" t="s">
        <v>1751</v>
      </c>
      <c r="E8" s="666" t="s">
        <v>1149</v>
      </c>
      <c r="F8" s="666" t="s">
        <v>1752</v>
      </c>
      <c r="G8" s="56"/>
      <c r="H8" s="666" t="s">
        <v>1148</v>
      </c>
      <c r="I8" s="666" t="s">
        <v>1751</v>
      </c>
      <c r="J8" s="666" t="s">
        <v>1149</v>
      </c>
      <c r="K8" s="666" t="s">
        <v>1752</v>
      </c>
      <c r="N8" s="1063"/>
    </row>
    <row r="9" spans="1:14" s="4" customFormat="1" ht="11.5">
      <c r="A9" s="1064" t="s">
        <v>1110</v>
      </c>
      <c r="B9" s="1064"/>
      <c r="C9" s="121">
        <v>12</v>
      </c>
      <c r="D9" s="121">
        <v>12</v>
      </c>
      <c r="E9" s="121">
        <v>12</v>
      </c>
      <c r="F9" s="121">
        <v>12</v>
      </c>
      <c r="G9" s="15"/>
      <c r="H9" s="121">
        <v>12</v>
      </c>
      <c r="I9" s="121">
        <v>12</v>
      </c>
      <c r="J9" s="121">
        <v>12</v>
      </c>
      <c r="K9" s="121">
        <v>12</v>
      </c>
    </row>
    <row r="10" spans="1:14" s="4" customFormat="1" ht="11.5">
      <c r="A10" s="1002" t="s">
        <v>1111</v>
      </c>
      <c r="B10" s="1002"/>
      <c r="C10" s="1002"/>
      <c r="D10" s="1002"/>
      <c r="E10" s="1002"/>
      <c r="F10" s="1002"/>
      <c r="G10" s="1002"/>
      <c r="H10" s="1002"/>
      <c r="I10" s="1002"/>
      <c r="J10" s="1002"/>
      <c r="K10" s="1002"/>
    </row>
    <row r="11" spans="1:14" s="4" customFormat="1" ht="12">
      <c r="A11" s="47">
        <v>1</v>
      </c>
      <c r="B11" s="95" t="s">
        <v>1112</v>
      </c>
      <c r="C11" s="346"/>
      <c r="D11" s="346"/>
      <c r="E11" s="346"/>
      <c r="F11" s="346"/>
      <c r="G11" s="15"/>
      <c r="H11" s="662">
        <v>289582.930245506</v>
      </c>
      <c r="I11" s="662">
        <v>280570.72863696999</v>
      </c>
      <c r="J11" s="662">
        <v>272909.74502566998</v>
      </c>
      <c r="K11" s="662">
        <v>256262.098090051</v>
      </c>
    </row>
    <row r="12" spans="1:14" s="4" customFormat="1" ht="11.5">
      <c r="A12" s="1002" t="s">
        <v>1113</v>
      </c>
      <c r="B12" s="1002"/>
      <c r="C12" s="1002"/>
      <c r="D12" s="1002"/>
      <c r="E12" s="1002"/>
      <c r="F12" s="1002"/>
      <c r="G12" s="1002"/>
      <c r="H12" s="1002"/>
      <c r="I12" s="1002"/>
      <c r="J12" s="1002"/>
      <c r="K12" s="1002"/>
    </row>
    <row r="13" spans="1:14" s="4" customFormat="1" ht="11.5">
      <c r="A13" s="47">
        <v>2</v>
      </c>
      <c r="B13" s="95" t="s">
        <v>1114</v>
      </c>
      <c r="C13" s="662">
        <v>408836.809724694</v>
      </c>
      <c r="D13" s="662">
        <v>397367.48203920899</v>
      </c>
      <c r="E13" s="662">
        <v>390945.84638446599</v>
      </c>
      <c r="F13" s="662">
        <v>374240.974406817</v>
      </c>
      <c r="G13" s="15"/>
      <c r="H13" s="662">
        <v>40192.056803679872</v>
      </c>
      <c r="I13" s="662">
        <v>38926.390548387004</v>
      </c>
      <c r="J13" s="662">
        <v>38295.877051493109</v>
      </c>
      <c r="K13" s="662">
        <v>34824.657425581703</v>
      </c>
    </row>
    <row r="14" spans="1:14" s="4" customFormat="1" ht="12">
      <c r="A14" s="47">
        <v>3</v>
      </c>
      <c r="B14" s="335" t="s">
        <v>1115</v>
      </c>
      <c r="C14" s="662">
        <v>148878.703520907</v>
      </c>
      <c r="D14" s="662">
        <v>144954.951546764</v>
      </c>
      <c r="E14" s="662">
        <v>143962.963620389</v>
      </c>
      <c r="F14" s="662">
        <v>134189.08085448801</v>
      </c>
      <c r="G14" s="15"/>
      <c r="H14" s="662">
        <v>6974.34547839897</v>
      </c>
      <c r="I14" s="662">
        <v>6795.9835196961003</v>
      </c>
      <c r="J14" s="662">
        <v>6711.7125163640103</v>
      </c>
      <c r="K14" s="662">
        <v>6709.4540427244001</v>
      </c>
    </row>
    <row r="15" spans="1:14" s="4" customFormat="1" ht="12">
      <c r="A15" s="47">
        <v>4</v>
      </c>
      <c r="B15" s="335" t="s">
        <v>1116</v>
      </c>
      <c r="C15" s="662">
        <v>259958.106203787</v>
      </c>
      <c r="D15" s="662">
        <v>252412.53049244499</v>
      </c>
      <c r="E15" s="662">
        <v>246982.88276407699</v>
      </c>
      <c r="F15" s="662">
        <v>240051.89355232901</v>
      </c>
      <c r="G15" s="15"/>
      <c r="H15" s="662">
        <v>33217.711325280899</v>
      </c>
      <c r="I15" s="662">
        <v>32130.407028690901</v>
      </c>
      <c r="J15" s="662">
        <v>31584.164535129101</v>
      </c>
      <c r="K15" s="662">
        <v>28115.2033828573</v>
      </c>
    </row>
    <row r="16" spans="1:14" s="4" customFormat="1" ht="11.5">
      <c r="A16" s="47">
        <v>5</v>
      </c>
      <c r="B16" s="95" t="s">
        <v>1117</v>
      </c>
      <c r="C16" s="662">
        <v>241249.67825082428</v>
      </c>
      <c r="D16" s="662">
        <v>239857.71044750826</v>
      </c>
      <c r="E16" s="662">
        <v>237252.57461720958</v>
      </c>
      <c r="F16" s="662">
        <v>231422.20861256396</v>
      </c>
      <c r="G16" s="15"/>
      <c r="H16" s="662">
        <v>141959.77859090557</v>
      </c>
      <c r="I16" s="662">
        <v>142013.80071662331</v>
      </c>
      <c r="J16" s="662">
        <v>141575.88231865916</v>
      </c>
      <c r="K16" s="662">
        <v>138724.40000815701</v>
      </c>
    </row>
    <row r="17" spans="1:11" s="4" customFormat="1" ht="24">
      <c r="A17" s="47">
        <v>6</v>
      </c>
      <c r="B17" s="335" t="s">
        <v>1118</v>
      </c>
      <c r="C17" s="662">
        <v>4581.1636011062601</v>
      </c>
      <c r="D17" s="662">
        <v>4502.46907118126</v>
      </c>
      <c r="E17" s="662">
        <v>5026.9922305965601</v>
      </c>
      <c r="F17" s="662">
        <v>5454.9808481479704</v>
      </c>
      <c r="G17" s="15"/>
      <c r="H17" s="662">
        <v>1145.29090027656</v>
      </c>
      <c r="I17" s="662">
        <v>1125.61726779532</v>
      </c>
      <c r="J17" s="662">
        <v>1256.74805764914</v>
      </c>
      <c r="K17" s="662">
        <v>1363.7452120369901</v>
      </c>
    </row>
    <row r="18" spans="1:11" s="4" customFormat="1" ht="12">
      <c r="A18" s="47">
        <v>7</v>
      </c>
      <c r="B18" s="335" t="s">
        <v>1119</v>
      </c>
      <c r="C18" s="662">
        <v>236668.51464971801</v>
      </c>
      <c r="D18" s="662">
        <v>235355.241376327</v>
      </c>
      <c r="E18" s="662">
        <v>232225.58238661301</v>
      </c>
      <c r="F18" s="662">
        <v>225967.22776441599</v>
      </c>
      <c r="G18" s="15"/>
      <c r="H18" s="662">
        <v>140814.487690629</v>
      </c>
      <c r="I18" s="662">
        <v>140888.183448828</v>
      </c>
      <c r="J18" s="662">
        <v>140319.13426101001</v>
      </c>
      <c r="K18" s="662">
        <v>137360.65479612001</v>
      </c>
    </row>
    <row r="19" spans="1:11" s="4" customFormat="1" ht="12">
      <c r="A19" s="47">
        <v>8</v>
      </c>
      <c r="B19" s="335" t="s">
        <v>1120</v>
      </c>
      <c r="C19" s="662">
        <v>0</v>
      </c>
      <c r="D19" s="662">
        <v>0</v>
      </c>
      <c r="E19" s="662">
        <v>0</v>
      </c>
      <c r="F19" s="662">
        <v>0</v>
      </c>
      <c r="G19" s="15"/>
      <c r="H19" s="662">
        <v>0</v>
      </c>
      <c r="I19" s="662">
        <v>0</v>
      </c>
      <c r="J19" s="662">
        <v>0</v>
      </c>
      <c r="K19" s="662">
        <v>0</v>
      </c>
    </row>
    <row r="20" spans="1:11" s="4" customFormat="1" ht="12">
      <c r="A20" s="47">
        <v>9</v>
      </c>
      <c r="B20" s="335" t="s">
        <v>1121</v>
      </c>
      <c r="C20" s="346"/>
      <c r="D20" s="346"/>
      <c r="E20" s="346"/>
      <c r="F20" s="346"/>
      <c r="G20" s="259"/>
      <c r="H20" s="662">
        <v>0</v>
      </c>
      <c r="I20" s="662">
        <v>0</v>
      </c>
      <c r="J20" s="662">
        <v>0</v>
      </c>
      <c r="K20" s="662">
        <v>0</v>
      </c>
    </row>
    <row r="21" spans="1:11" s="4" customFormat="1" ht="11.5">
      <c r="A21" s="47">
        <v>10</v>
      </c>
      <c r="B21" s="95" t="s">
        <v>1122</v>
      </c>
      <c r="C21" s="662">
        <v>9335.2463627015823</v>
      </c>
      <c r="D21" s="662">
        <v>9569.2141050877235</v>
      </c>
      <c r="E21" s="662">
        <v>9657.2601675116293</v>
      </c>
      <c r="F21" s="662">
        <v>13500.63893254472</v>
      </c>
      <c r="G21" s="662"/>
      <c r="H21" s="662">
        <v>9335.2463627015823</v>
      </c>
      <c r="I21" s="662">
        <v>9569.2141050877235</v>
      </c>
      <c r="J21" s="662">
        <v>9657.2601675116293</v>
      </c>
      <c r="K21" s="662">
        <v>13500.63893254472</v>
      </c>
    </row>
    <row r="22" spans="1:11" s="4" customFormat="1" ht="24">
      <c r="A22" s="47">
        <v>11</v>
      </c>
      <c r="B22" s="335" t="s">
        <v>1123</v>
      </c>
      <c r="C22" s="662">
        <v>5381.1842941035102</v>
      </c>
      <c r="D22" s="662">
        <v>5757.5790038825799</v>
      </c>
      <c r="E22" s="662">
        <v>5756.8956108191396</v>
      </c>
      <c r="F22" s="662">
        <v>8723.3388763694493</v>
      </c>
      <c r="G22" s="662"/>
      <c r="H22" s="662">
        <v>5381.1842941035102</v>
      </c>
      <c r="I22" s="662">
        <v>5757.5790038825799</v>
      </c>
      <c r="J22" s="662">
        <v>5756.8956108191396</v>
      </c>
      <c r="K22" s="662">
        <v>8723.3388763694493</v>
      </c>
    </row>
    <row r="23" spans="1:11" s="4" customFormat="1" ht="12">
      <c r="A23" s="47">
        <v>12</v>
      </c>
      <c r="B23" s="335" t="s">
        <v>1124</v>
      </c>
      <c r="C23" s="662">
        <v>3391.2372935980702</v>
      </c>
      <c r="D23" s="662">
        <v>3387.9769928718101</v>
      </c>
      <c r="E23" s="662">
        <v>3419.4847816924898</v>
      </c>
      <c r="F23" s="662">
        <v>3400.80852284194</v>
      </c>
      <c r="G23" s="662"/>
      <c r="H23" s="662">
        <v>3391.2372935980702</v>
      </c>
      <c r="I23" s="662">
        <v>3387.9769928718101</v>
      </c>
      <c r="J23" s="662">
        <v>3419.4847816924898</v>
      </c>
      <c r="K23" s="662">
        <v>3400.80852284194</v>
      </c>
    </row>
    <row r="24" spans="1:11" s="4" customFormat="1" ht="12">
      <c r="A24" s="47">
        <v>13</v>
      </c>
      <c r="B24" s="335" t="s">
        <v>1125</v>
      </c>
      <c r="C24" s="662">
        <v>562.82477500000005</v>
      </c>
      <c r="D24" s="662">
        <v>423.65810833333302</v>
      </c>
      <c r="E24" s="662">
        <v>480.879775</v>
      </c>
      <c r="F24" s="662">
        <v>1376.4915333333299</v>
      </c>
      <c r="G24" s="662"/>
      <c r="H24" s="662">
        <v>562.82477500000005</v>
      </c>
      <c r="I24" s="662">
        <v>423.65810833333302</v>
      </c>
      <c r="J24" s="662">
        <v>480.879775</v>
      </c>
      <c r="K24" s="662">
        <v>1376.4915333333299</v>
      </c>
    </row>
    <row r="25" spans="1:11" s="4" customFormat="1" ht="11.5">
      <c r="A25" s="47">
        <v>14</v>
      </c>
      <c r="B25" s="95" t="s">
        <v>1126</v>
      </c>
      <c r="C25" s="662">
        <v>5165.4935881699403</v>
      </c>
      <c r="D25" s="662">
        <v>5976.8872625168897</v>
      </c>
      <c r="E25" s="662">
        <v>5968.5161000266398</v>
      </c>
      <c r="F25" s="662">
        <v>4201.6509008822504</v>
      </c>
      <c r="G25" s="662"/>
      <c r="H25" s="662">
        <v>5165.4935881699403</v>
      </c>
      <c r="I25" s="662">
        <v>5976.8872625168897</v>
      </c>
      <c r="J25" s="662">
        <v>5968.5161000266398</v>
      </c>
      <c r="K25" s="662">
        <v>4201.6509008822504</v>
      </c>
    </row>
    <row r="26" spans="1:11" s="4" customFormat="1" ht="11.5">
      <c r="A26" s="47">
        <v>15</v>
      </c>
      <c r="B26" s="95" t="s">
        <v>1127</v>
      </c>
      <c r="C26" s="663">
        <v>58573.644189168699</v>
      </c>
      <c r="D26" s="663">
        <v>54572.877915479301</v>
      </c>
      <c r="E26" s="663">
        <v>52914.439332743503</v>
      </c>
      <c r="F26" s="663">
        <v>49429.565669349402</v>
      </c>
      <c r="G26" s="662"/>
      <c r="H26" s="662">
        <v>10394.523273655501</v>
      </c>
      <c r="I26" s="662">
        <v>9624.1985625365996</v>
      </c>
      <c r="J26" s="662">
        <v>9412.0336042251292</v>
      </c>
      <c r="K26" s="663">
        <v>9409.4243899532994</v>
      </c>
    </row>
    <row r="27" spans="1:11" s="4" customFormat="1" ht="12">
      <c r="A27" s="340">
        <v>16</v>
      </c>
      <c r="B27" s="343" t="s">
        <v>1128</v>
      </c>
      <c r="C27" s="346"/>
      <c r="D27" s="346"/>
      <c r="E27" s="346"/>
      <c r="F27" s="346"/>
      <c r="G27" s="212"/>
      <c r="H27" s="664">
        <v>207047.09861911248</v>
      </c>
      <c r="I27" s="664">
        <v>206110.49119515152</v>
      </c>
      <c r="J27" s="664">
        <v>204909.56924191565</v>
      </c>
      <c r="K27" s="665">
        <v>200660.77165711898</v>
      </c>
    </row>
    <row r="28" spans="1:11" s="4" customFormat="1" ht="11.5">
      <c r="A28" s="1068" t="s">
        <v>1129</v>
      </c>
      <c r="B28" s="1068"/>
      <c r="C28" s="1068"/>
      <c r="D28" s="1068"/>
      <c r="E28" s="1068"/>
      <c r="F28" s="1068"/>
      <c r="G28" s="1068"/>
      <c r="H28" s="1068"/>
      <c r="I28" s="1068"/>
      <c r="J28" s="1068"/>
      <c r="K28" s="1068"/>
    </row>
    <row r="29" spans="1:11" s="4" customFormat="1" ht="11.5">
      <c r="A29" s="47">
        <v>17</v>
      </c>
      <c r="B29" s="95" t="s">
        <v>1130</v>
      </c>
      <c r="C29" s="662">
        <v>0</v>
      </c>
      <c r="D29" s="662">
        <v>0</v>
      </c>
      <c r="E29" s="662">
        <v>0</v>
      </c>
      <c r="F29" s="662">
        <v>0</v>
      </c>
      <c r="G29" s="662"/>
      <c r="H29" s="662">
        <v>0</v>
      </c>
      <c r="I29" s="662">
        <v>0</v>
      </c>
      <c r="J29" s="662">
        <v>0</v>
      </c>
      <c r="K29" s="662">
        <v>0</v>
      </c>
    </row>
    <row r="30" spans="1:11" s="4" customFormat="1" ht="11.5">
      <c r="A30" s="47">
        <v>18</v>
      </c>
      <c r="B30" s="95" t="s">
        <v>1131</v>
      </c>
      <c r="C30" s="662">
        <v>84780.792839786795</v>
      </c>
      <c r="D30" s="662">
        <v>78658.841089451598</v>
      </c>
      <c r="E30" s="662">
        <v>76265.571081176604</v>
      </c>
      <c r="F30" s="662">
        <v>74294.845706826804</v>
      </c>
      <c r="G30" s="662"/>
      <c r="H30" s="662">
        <v>62662.274469868702</v>
      </c>
      <c r="I30" s="662">
        <v>59398.060985704302</v>
      </c>
      <c r="J30" s="662">
        <v>58628.656209087101</v>
      </c>
      <c r="K30" s="662">
        <v>59032.438282736497</v>
      </c>
    </row>
    <row r="31" spans="1:11" s="4" customFormat="1" ht="12.75" customHeight="1">
      <c r="A31" s="47">
        <v>19</v>
      </c>
      <c r="B31" s="95" t="s">
        <v>1132</v>
      </c>
      <c r="C31" s="662">
        <v>19484.514155883699</v>
      </c>
      <c r="D31" s="662">
        <v>18335.134166851902</v>
      </c>
      <c r="E31" s="662">
        <v>18608.246764866901</v>
      </c>
      <c r="F31" s="662">
        <v>18179.972075931699</v>
      </c>
      <c r="G31" s="662"/>
      <c r="H31" s="662">
        <v>6456.1279803247398</v>
      </c>
      <c r="I31" s="662">
        <v>6477.2746294912504</v>
      </c>
      <c r="J31" s="662">
        <v>6622.5210326998904</v>
      </c>
      <c r="K31" s="662">
        <v>6624.0043661733898</v>
      </c>
    </row>
    <row r="32" spans="1:11" s="4" customFormat="1" ht="16" customHeight="1">
      <c r="A32" s="1067" t="s">
        <v>1133</v>
      </c>
      <c r="B32" s="1064" t="s">
        <v>1134</v>
      </c>
      <c r="C32" s="667"/>
      <c r="D32" s="667"/>
      <c r="E32" s="667"/>
      <c r="F32" s="667"/>
      <c r="G32" s="662"/>
      <c r="H32" s="1062">
        <v>0</v>
      </c>
      <c r="I32" s="1062">
        <v>0</v>
      </c>
      <c r="J32" s="1062">
        <v>0</v>
      </c>
      <c r="K32" s="1062">
        <v>0</v>
      </c>
    </row>
    <row r="33" spans="1:11" s="4" customFormat="1" ht="21" customHeight="1">
      <c r="A33" s="1067"/>
      <c r="B33" s="1064"/>
      <c r="C33" s="667"/>
      <c r="D33" s="667"/>
      <c r="E33" s="667"/>
      <c r="F33" s="667"/>
      <c r="G33" s="662"/>
      <c r="H33" s="1062"/>
      <c r="I33" s="1062"/>
      <c r="J33" s="1062"/>
      <c r="K33" s="1062"/>
    </row>
    <row r="34" spans="1:11" s="4" customFormat="1" ht="12">
      <c r="A34" s="1067" t="s">
        <v>1135</v>
      </c>
      <c r="B34" s="1064" t="s">
        <v>1136</v>
      </c>
      <c r="C34" s="667"/>
      <c r="D34" s="667"/>
      <c r="E34" s="667"/>
      <c r="F34" s="667"/>
      <c r="G34" s="662"/>
      <c r="H34" s="1062">
        <v>0</v>
      </c>
      <c r="I34" s="1062">
        <v>0</v>
      </c>
      <c r="J34" s="1062">
        <v>0</v>
      </c>
      <c r="K34" s="1062">
        <v>0</v>
      </c>
    </row>
    <row r="35" spans="1:11" s="4" customFormat="1" ht="12">
      <c r="A35" s="1067"/>
      <c r="B35" s="1064"/>
      <c r="C35" s="667"/>
      <c r="D35" s="667"/>
      <c r="E35" s="667"/>
      <c r="F35" s="667"/>
      <c r="G35" s="662"/>
      <c r="H35" s="1062"/>
      <c r="I35" s="1062"/>
      <c r="J35" s="1062"/>
      <c r="K35" s="1066"/>
    </row>
    <row r="36" spans="1:11" s="4" customFormat="1" ht="11.5">
      <c r="A36" s="342">
        <v>20</v>
      </c>
      <c r="B36" s="343" t="s">
        <v>1137</v>
      </c>
      <c r="C36" s="664">
        <v>104265.30699567049</v>
      </c>
      <c r="D36" s="664">
        <v>96993.9752563035</v>
      </c>
      <c r="E36" s="664">
        <v>94873.817846043501</v>
      </c>
      <c r="F36" s="664">
        <v>92474.817782758502</v>
      </c>
      <c r="G36" s="664"/>
      <c r="H36" s="664">
        <v>69118.402450193447</v>
      </c>
      <c r="I36" s="664">
        <v>65875.335615195552</v>
      </c>
      <c r="J36" s="664">
        <v>65251.177241786994</v>
      </c>
      <c r="K36" s="668">
        <v>65656.442648909884</v>
      </c>
    </row>
    <row r="37" spans="1:11" s="4" customFormat="1" ht="11.5" customHeight="1">
      <c r="A37" s="47" t="s">
        <v>352</v>
      </c>
      <c r="B37" s="339" t="s">
        <v>1138</v>
      </c>
      <c r="C37" s="212"/>
      <c r="D37" s="212"/>
      <c r="E37" s="212"/>
      <c r="F37" s="212"/>
      <c r="G37" s="212"/>
      <c r="H37" s="212"/>
      <c r="I37" s="212"/>
      <c r="J37" s="212"/>
      <c r="K37" s="15"/>
    </row>
    <row r="38" spans="1:11" s="4" customFormat="1" ht="11.5" customHeight="1">
      <c r="A38" s="47" t="s">
        <v>354</v>
      </c>
      <c r="B38" s="335" t="s">
        <v>1139</v>
      </c>
      <c r="C38" s="15"/>
      <c r="D38" s="15"/>
      <c r="E38" s="15"/>
      <c r="F38" s="15"/>
      <c r="G38" s="15"/>
      <c r="H38" s="15"/>
      <c r="I38" s="15"/>
      <c r="J38" s="15"/>
      <c r="K38" s="15"/>
    </row>
    <row r="39" spans="1:11" s="4" customFormat="1" ht="11.5" customHeight="1">
      <c r="A39" s="47" t="s">
        <v>356</v>
      </c>
      <c r="B39" s="335" t="s">
        <v>1140</v>
      </c>
      <c r="C39" s="15"/>
      <c r="D39" s="15"/>
      <c r="E39" s="15"/>
      <c r="F39" s="15"/>
      <c r="G39" s="15"/>
      <c r="H39" s="15"/>
      <c r="I39" s="15"/>
      <c r="J39" s="15"/>
      <c r="K39" s="15"/>
    </row>
    <row r="40" spans="1:11" s="4" customFormat="1" ht="14.25" customHeight="1">
      <c r="A40" s="345"/>
      <c r="B40" s="345"/>
      <c r="C40" s="345"/>
      <c r="D40" s="345"/>
      <c r="E40" s="345"/>
      <c r="F40" s="345"/>
      <c r="G40" s="345"/>
      <c r="H40" s="1065" t="s">
        <v>1147</v>
      </c>
      <c r="I40" s="1065"/>
      <c r="J40" s="1065"/>
      <c r="K40" s="1065"/>
    </row>
    <row r="41" spans="1:11" s="4" customFormat="1" ht="14.5" customHeight="1">
      <c r="A41" s="345"/>
      <c r="B41" s="345"/>
      <c r="C41" s="345"/>
      <c r="D41" s="345"/>
      <c r="E41" s="345"/>
      <c r="F41" s="345"/>
      <c r="G41" s="345"/>
      <c r="H41" s="666" t="s">
        <v>1148</v>
      </c>
      <c r="I41" s="666" t="s">
        <v>1751</v>
      </c>
      <c r="J41" s="666" t="s">
        <v>1149</v>
      </c>
      <c r="K41" s="666" t="s">
        <v>1752</v>
      </c>
    </row>
    <row r="42" spans="1:11" s="4" customFormat="1" ht="12">
      <c r="A42" s="336" t="s">
        <v>1141</v>
      </c>
      <c r="B42" s="338" t="s">
        <v>1142</v>
      </c>
      <c r="C42" s="346"/>
      <c r="D42" s="346"/>
      <c r="E42" s="346"/>
      <c r="F42" s="346"/>
      <c r="G42" s="336"/>
      <c r="H42" s="669">
        <v>289582.930245506</v>
      </c>
      <c r="I42" s="669">
        <v>280570.72863696999</v>
      </c>
      <c r="J42" s="669">
        <v>272909.74502566998</v>
      </c>
      <c r="K42" s="669">
        <v>256262.098090051</v>
      </c>
    </row>
    <row r="43" spans="1:11" s="4" customFormat="1" ht="12">
      <c r="A43" s="336">
        <v>22</v>
      </c>
      <c r="B43" s="338" t="s">
        <v>1143</v>
      </c>
      <c r="C43" s="346"/>
      <c r="D43" s="346"/>
      <c r="E43" s="346"/>
      <c r="F43" s="346"/>
      <c r="G43" s="336"/>
      <c r="H43" s="670">
        <v>137928.69616891904</v>
      </c>
      <c r="I43" s="670">
        <v>140235.15557995596</v>
      </c>
      <c r="J43" s="670">
        <v>139658.39200012866</v>
      </c>
      <c r="K43" s="670">
        <v>135004.32900820911</v>
      </c>
    </row>
    <row r="44" spans="1:11" s="4" customFormat="1" ht="12">
      <c r="A44" s="336">
        <v>23</v>
      </c>
      <c r="B44" s="338" t="s">
        <v>1144</v>
      </c>
      <c r="C44" s="346"/>
      <c r="D44" s="341"/>
      <c r="E44" s="341"/>
      <c r="F44" s="346"/>
      <c r="G44" s="344"/>
      <c r="H44" s="671">
        <v>2.0995118368324057</v>
      </c>
      <c r="I44" s="672">
        <v>2.0007160649313844</v>
      </c>
      <c r="J44" s="672">
        <v>1.9541234946011592</v>
      </c>
      <c r="K44" s="671">
        <v>1.8981768953088065</v>
      </c>
    </row>
    <row r="45" spans="1:11">
      <c r="A45" s="225"/>
      <c r="B45" s="225"/>
      <c r="C45" s="225"/>
      <c r="F45" s="225"/>
      <c r="I45" s="225"/>
      <c r="J45" s="225"/>
    </row>
  </sheetData>
  <mergeCells count="21">
    <mergeCell ref="N7:N8"/>
    <mergeCell ref="A6:B6"/>
    <mergeCell ref="A9:B9"/>
    <mergeCell ref="H40:K40"/>
    <mergeCell ref="K34:K35"/>
    <mergeCell ref="A34:A35"/>
    <mergeCell ref="B34:B35"/>
    <mergeCell ref="H34:H35"/>
    <mergeCell ref="I34:I35"/>
    <mergeCell ref="J34:J35"/>
    <mergeCell ref="A28:K28"/>
    <mergeCell ref="A32:A33"/>
    <mergeCell ref="B32:B33"/>
    <mergeCell ref="H32:H33"/>
    <mergeCell ref="I32:I33"/>
    <mergeCell ref="J32:J33"/>
    <mergeCell ref="K32:K33"/>
    <mergeCell ref="C7:F7"/>
    <mergeCell ref="H7:K7"/>
    <mergeCell ref="A10:K10"/>
    <mergeCell ref="A12:K12"/>
  </mergeCells>
  <hyperlinks>
    <hyperlink ref="N7" location="Index!A1" display="Index" xr:uid="{282B2121-D94A-4B13-B847-2FFEA4E37FA9}"/>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9CA1-12F6-45EA-9764-ED7D8C71AE14}">
  <dimension ref="A1:E12"/>
  <sheetViews>
    <sheetView workbookViewId="0"/>
  </sheetViews>
  <sheetFormatPr defaultColWidth="8.7265625" defaultRowHeight="14.5"/>
  <cols>
    <col min="1" max="1" width="8.7265625" style="22"/>
    <col min="2" max="2" width="65.54296875" style="22" customWidth="1"/>
    <col min="3" max="3" width="61.81640625" style="22" customWidth="1"/>
    <col min="4" max="16384" width="8.7265625" style="22"/>
  </cols>
  <sheetData>
    <row r="1" spans="1:5">
      <c r="A1" s="10" t="s">
        <v>1150</v>
      </c>
    </row>
    <row r="4" spans="1:5" s="4" customFormat="1" ht="29.25" customHeight="1">
      <c r="A4" s="347" t="s">
        <v>162</v>
      </c>
      <c r="B4" s="349" t="s">
        <v>185</v>
      </c>
      <c r="C4" s="349" t="s">
        <v>184</v>
      </c>
      <c r="E4" s="334" t="s">
        <v>186</v>
      </c>
    </row>
    <row r="5" spans="1:5" s="4" customFormat="1" ht="46">
      <c r="A5" s="14" t="s">
        <v>164</v>
      </c>
      <c r="B5" s="53" t="s">
        <v>1151</v>
      </c>
      <c r="C5" s="53" t="s">
        <v>1753</v>
      </c>
      <c r="E5" s="248"/>
    </row>
    <row r="6" spans="1:5" s="4" customFormat="1" ht="23">
      <c r="A6" s="274" t="s">
        <v>190</v>
      </c>
      <c r="B6" s="348" t="s">
        <v>1152</v>
      </c>
      <c r="C6" s="348" t="s">
        <v>1754</v>
      </c>
    </row>
    <row r="7" spans="1:5" s="4" customFormat="1" ht="80.5">
      <c r="A7" s="328" t="s">
        <v>193</v>
      </c>
      <c r="B7" s="271" t="s">
        <v>1153</v>
      </c>
      <c r="C7" s="271" t="s">
        <v>1755</v>
      </c>
    </row>
    <row r="8" spans="1:5" s="4" customFormat="1" ht="57.5">
      <c r="A8" s="274" t="s">
        <v>173</v>
      </c>
      <c r="B8" s="53" t="s">
        <v>1154</v>
      </c>
      <c r="C8" s="53" t="s">
        <v>1756</v>
      </c>
    </row>
    <row r="9" spans="1:5" s="4" customFormat="1" ht="11.5">
      <c r="A9" s="328" t="s">
        <v>175</v>
      </c>
      <c r="B9" s="271" t="s">
        <v>1155</v>
      </c>
      <c r="C9" s="271" t="s">
        <v>1757</v>
      </c>
    </row>
    <row r="10" spans="1:5" s="4" customFormat="1" ht="46">
      <c r="A10" s="274" t="s">
        <v>178</v>
      </c>
      <c r="B10" s="53" t="s">
        <v>1156</v>
      </c>
      <c r="C10" s="53" t="s">
        <v>1758</v>
      </c>
    </row>
    <row r="11" spans="1:5" s="4" customFormat="1" ht="23">
      <c r="A11" s="329" t="s">
        <v>181</v>
      </c>
      <c r="B11" s="271" t="s">
        <v>1157</v>
      </c>
      <c r="C11" s="271" t="s">
        <v>1759</v>
      </c>
    </row>
    <row r="12" spans="1:5">
      <c r="C12" s="225"/>
    </row>
  </sheetData>
  <hyperlinks>
    <hyperlink ref="E4" location="Index!A1" display="Index" xr:uid="{FD23840C-70B1-4188-97A1-ACDA08849F38}"/>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E0CD4-8CF1-4991-9AD6-50EDFD7AC51D}">
  <dimension ref="A1:L16"/>
  <sheetViews>
    <sheetView workbookViewId="0"/>
  </sheetViews>
  <sheetFormatPr defaultColWidth="8.7265625" defaultRowHeight="14.5"/>
  <cols>
    <col min="1" max="1" width="8.7265625" style="22"/>
    <col min="2" max="2" width="44.90625" style="22" customWidth="1"/>
    <col min="3" max="4" width="17.1796875" style="22" customWidth="1"/>
    <col min="5" max="6" width="15.1796875" style="22" customWidth="1"/>
    <col min="7" max="8" width="18" style="22" customWidth="1"/>
    <col min="9" max="10" width="15.1796875" style="22" customWidth="1"/>
    <col min="11" max="16384" width="8.7265625" style="22"/>
  </cols>
  <sheetData>
    <row r="1" spans="1:12">
      <c r="A1" s="10" t="s">
        <v>1158</v>
      </c>
    </row>
    <row r="4" spans="1:12" ht="21.75" customHeight="1">
      <c r="A4" s="352"/>
      <c r="B4" s="353"/>
      <c r="C4" s="1069" t="s">
        <v>1159</v>
      </c>
      <c r="D4" s="1070"/>
      <c r="E4" s="1069" t="s">
        <v>1160</v>
      </c>
      <c r="F4" s="1070"/>
      <c r="G4" s="1071" t="s">
        <v>1161</v>
      </c>
      <c r="H4" s="1071"/>
      <c r="I4" s="1069" t="s">
        <v>1162</v>
      </c>
      <c r="J4" s="1071"/>
      <c r="L4" s="334" t="s">
        <v>186</v>
      </c>
    </row>
    <row r="5" spans="1:12" ht="46">
      <c r="A5" s="354" t="s">
        <v>235</v>
      </c>
      <c r="B5" s="354"/>
      <c r="C5" s="358"/>
      <c r="D5" s="360" t="s">
        <v>1171</v>
      </c>
      <c r="E5" s="362"/>
      <c r="F5" s="363" t="s">
        <v>1172</v>
      </c>
      <c r="G5" s="362"/>
      <c r="H5" s="361" t="s">
        <v>1173</v>
      </c>
      <c r="I5" s="364"/>
      <c r="J5" s="360" t="s">
        <v>1173</v>
      </c>
      <c r="K5" s="221"/>
    </row>
    <row r="6" spans="1:12">
      <c r="A6" s="352"/>
      <c r="B6" s="355"/>
      <c r="C6" s="359" t="s">
        <v>483</v>
      </c>
      <c r="D6" s="359" t="s">
        <v>818</v>
      </c>
      <c r="E6" s="356" t="s">
        <v>820</v>
      </c>
      <c r="F6" s="356" t="s">
        <v>822</v>
      </c>
      <c r="G6" s="356" t="s">
        <v>824</v>
      </c>
      <c r="H6" s="359" t="s">
        <v>828</v>
      </c>
      <c r="I6" s="356" t="s">
        <v>830</v>
      </c>
      <c r="J6" s="356" t="s">
        <v>832</v>
      </c>
    </row>
    <row r="7" spans="1:12">
      <c r="A7" s="351" t="s">
        <v>483</v>
      </c>
      <c r="B7" s="109" t="s">
        <v>1163</v>
      </c>
      <c r="C7" s="652">
        <v>293061.1374153904</v>
      </c>
      <c r="D7" s="652">
        <v>3237.76</v>
      </c>
      <c r="E7" s="653">
        <v>0</v>
      </c>
      <c r="F7" s="653">
        <v>0</v>
      </c>
      <c r="G7" s="652">
        <v>1427291.1936542895</v>
      </c>
      <c r="H7" s="652">
        <v>319590.48907760996</v>
      </c>
      <c r="I7" s="653">
        <v>0</v>
      </c>
      <c r="J7" s="653">
        <v>0</v>
      </c>
    </row>
    <row r="8" spans="1:12">
      <c r="A8" s="350" t="s">
        <v>818</v>
      </c>
      <c r="B8" s="111" t="s">
        <v>1164</v>
      </c>
      <c r="C8" s="652">
        <v>0</v>
      </c>
      <c r="D8" s="652">
        <v>0</v>
      </c>
      <c r="E8" s="652">
        <v>0</v>
      </c>
      <c r="F8" s="652">
        <v>0</v>
      </c>
      <c r="G8" s="652">
        <v>34474.30548268</v>
      </c>
      <c r="H8" s="652">
        <v>0</v>
      </c>
      <c r="I8" s="652">
        <v>34474.30548268</v>
      </c>
      <c r="J8" s="652">
        <v>0</v>
      </c>
    </row>
    <row r="9" spans="1:12">
      <c r="A9" s="350" t="s">
        <v>820</v>
      </c>
      <c r="B9" s="111" t="s">
        <v>808</v>
      </c>
      <c r="C9" s="652">
        <v>3237.76</v>
      </c>
      <c r="D9" s="652">
        <v>3237.76</v>
      </c>
      <c r="E9" s="652">
        <v>3237.76</v>
      </c>
      <c r="F9" s="652">
        <v>3237.76</v>
      </c>
      <c r="G9" s="652">
        <v>169479.51100890001</v>
      </c>
      <c r="H9" s="652">
        <v>169479.51100890001</v>
      </c>
      <c r="I9" s="652">
        <v>166308.54267801947</v>
      </c>
      <c r="J9" s="652">
        <v>166308.54267801947</v>
      </c>
    </row>
    <row r="10" spans="1:12">
      <c r="A10" s="350" t="s">
        <v>822</v>
      </c>
      <c r="B10" s="112" t="s">
        <v>1165</v>
      </c>
      <c r="C10" s="652">
        <v>0</v>
      </c>
      <c r="D10" s="652">
        <v>0</v>
      </c>
      <c r="E10" s="652">
        <v>0</v>
      </c>
      <c r="F10" s="652">
        <v>0</v>
      </c>
      <c r="G10" s="652">
        <v>3666.3263302697569</v>
      </c>
      <c r="H10" s="652">
        <v>3666.3263302697569</v>
      </c>
      <c r="I10" s="652">
        <v>3666.3263302697569</v>
      </c>
      <c r="J10" s="652">
        <v>3666.3263302697569</v>
      </c>
    </row>
    <row r="11" spans="1:12">
      <c r="A11" s="350" t="s">
        <v>824</v>
      </c>
      <c r="B11" s="112" t="s">
        <v>1166</v>
      </c>
      <c r="C11" s="652">
        <v>0</v>
      </c>
      <c r="D11" s="652">
        <v>0</v>
      </c>
      <c r="E11" s="652">
        <v>0</v>
      </c>
      <c r="F11" s="652">
        <v>0</v>
      </c>
      <c r="G11" s="652">
        <v>0</v>
      </c>
      <c r="H11" s="652">
        <v>0</v>
      </c>
      <c r="I11" s="652">
        <v>0</v>
      </c>
      <c r="J11" s="652">
        <v>0</v>
      </c>
    </row>
    <row r="12" spans="1:12">
      <c r="A12" s="350" t="s">
        <v>826</v>
      </c>
      <c r="B12" s="112" t="s">
        <v>1167</v>
      </c>
      <c r="C12" s="652">
        <v>3237.76</v>
      </c>
      <c r="D12" s="652">
        <v>3237.76</v>
      </c>
      <c r="E12" s="652">
        <v>3237.76</v>
      </c>
      <c r="F12" s="652">
        <v>3237.76</v>
      </c>
      <c r="G12" s="652">
        <v>162642.21634774972</v>
      </c>
      <c r="H12" s="652">
        <v>162642.21634774972</v>
      </c>
      <c r="I12" s="652">
        <v>162642.21634774972</v>
      </c>
      <c r="J12" s="652">
        <v>162642.21634774972</v>
      </c>
    </row>
    <row r="13" spans="1:12">
      <c r="A13" s="350" t="s">
        <v>828</v>
      </c>
      <c r="B13" s="112" t="s">
        <v>1168</v>
      </c>
      <c r="C13" s="652">
        <v>0</v>
      </c>
      <c r="D13" s="652">
        <v>0</v>
      </c>
      <c r="E13" s="652">
        <v>0</v>
      </c>
      <c r="F13" s="652">
        <v>0</v>
      </c>
      <c r="G13" s="652">
        <v>1265.9825556455501</v>
      </c>
      <c r="H13" s="652">
        <v>0</v>
      </c>
      <c r="I13" s="652">
        <v>0</v>
      </c>
      <c r="J13" s="652">
        <v>0</v>
      </c>
    </row>
    <row r="14" spans="1:12">
      <c r="A14" s="350" t="s">
        <v>830</v>
      </c>
      <c r="B14" s="112" t="s">
        <v>1169</v>
      </c>
      <c r="C14" s="652">
        <v>0</v>
      </c>
      <c r="D14" s="652">
        <v>0</v>
      </c>
      <c r="E14" s="652">
        <v>0</v>
      </c>
      <c r="F14" s="652">
        <v>0</v>
      </c>
      <c r="G14" s="652">
        <v>1904.9857752349351</v>
      </c>
      <c r="H14" s="652">
        <v>0</v>
      </c>
      <c r="I14" s="652">
        <v>0</v>
      </c>
      <c r="J14" s="652">
        <v>0</v>
      </c>
    </row>
    <row r="15" spans="1:12">
      <c r="A15" s="357" t="s">
        <v>836</v>
      </c>
      <c r="B15" s="111" t="s">
        <v>1170</v>
      </c>
      <c r="C15" s="652">
        <v>289823.37741539039</v>
      </c>
      <c r="D15" s="654">
        <v>0</v>
      </c>
      <c r="E15" s="653">
        <v>0</v>
      </c>
      <c r="F15" s="653">
        <v>0</v>
      </c>
      <c r="G15" s="652">
        <v>1223337.3771627094</v>
      </c>
      <c r="H15" s="654">
        <v>150110.97806870998</v>
      </c>
      <c r="I15" s="653">
        <v>0</v>
      </c>
      <c r="J15" s="653">
        <v>0</v>
      </c>
    </row>
    <row r="16" spans="1:12">
      <c r="B16" s="225"/>
      <c r="C16" s="225"/>
      <c r="E16" s="225"/>
      <c r="F16" s="225"/>
      <c r="G16" s="225"/>
      <c r="I16" s="225"/>
      <c r="J16" s="225"/>
    </row>
  </sheetData>
  <mergeCells count="4">
    <mergeCell ref="C4:D4"/>
    <mergeCell ref="E4:F4"/>
    <mergeCell ref="G4:H4"/>
    <mergeCell ref="I4:J4"/>
  </mergeCells>
  <conditionalFormatting sqref="C7:J15">
    <cfRule type="cellIs" dxfId="0" priority="1" stopIfTrue="1" operator="lessThan">
      <formula>0</formula>
    </cfRule>
  </conditionalFormatting>
  <hyperlinks>
    <hyperlink ref="L4" location="Index!A1" display="Index" xr:uid="{71B657B5-5C43-47F7-8B85-9A4488B4D9CC}"/>
  </hyperlinks>
  <pageMargins left="0.7" right="0.7" top="0.75" bottom="0.75" header="0.3" footer="0.3"/>
  <ignoredErrors>
    <ignoredError sqref="C6:J6 A7:A1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4D58-FE1C-424E-9A45-DC9A64E71AE1}">
  <dimension ref="A1:I21"/>
  <sheetViews>
    <sheetView workbookViewId="0"/>
  </sheetViews>
  <sheetFormatPr defaultColWidth="8.7265625" defaultRowHeight="14.5"/>
  <cols>
    <col min="1" max="1" width="8.7265625" style="22"/>
    <col min="2" max="2" width="58.1796875" style="22" customWidth="1"/>
    <col min="3" max="4" width="17.453125" style="22" customWidth="1"/>
    <col min="5" max="6" width="19.453125" style="22" customWidth="1"/>
    <col min="7" max="16384" width="8.7265625" style="22"/>
  </cols>
  <sheetData>
    <row r="1" spans="1:9">
      <c r="A1" s="10" t="s">
        <v>1174</v>
      </c>
    </row>
    <row r="4" spans="1:9" ht="18.75" customHeight="1">
      <c r="A4" s="66"/>
      <c r="B4" s="366"/>
      <c r="C4" s="1072" t="s">
        <v>1175</v>
      </c>
      <c r="D4" s="1073"/>
      <c r="E4" s="1074" t="s">
        <v>1176</v>
      </c>
      <c r="F4" s="1075"/>
      <c r="I4" s="334" t="s">
        <v>186</v>
      </c>
    </row>
    <row r="5" spans="1:9" ht="34" customHeight="1">
      <c r="A5" s="66"/>
      <c r="B5" s="366"/>
      <c r="C5" s="1072"/>
      <c r="D5" s="1073"/>
      <c r="E5" s="1076" t="s">
        <v>1177</v>
      </c>
      <c r="F5" s="1073"/>
    </row>
    <row r="6" spans="1:9" ht="35.5">
      <c r="A6" s="368"/>
      <c r="B6" s="368"/>
      <c r="C6" s="369"/>
      <c r="D6" s="377" t="s">
        <v>1171</v>
      </c>
      <c r="E6" s="370"/>
      <c r="F6" s="377" t="s">
        <v>1173</v>
      </c>
    </row>
    <row r="7" spans="1:9">
      <c r="A7" s="371" t="s">
        <v>235</v>
      </c>
      <c r="B7" s="368"/>
      <c r="C7" s="372" t="s">
        <v>483</v>
      </c>
      <c r="D7" s="372" t="s">
        <v>818</v>
      </c>
      <c r="E7" s="372" t="s">
        <v>820</v>
      </c>
      <c r="F7" s="372" t="s">
        <v>824</v>
      </c>
    </row>
    <row r="8" spans="1:9">
      <c r="A8" s="378" t="s">
        <v>838</v>
      </c>
      <c r="B8" s="379" t="s">
        <v>1178</v>
      </c>
      <c r="C8" s="380">
        <v>0</v>
      </c>
      <c r="D8" s="380">
        <v>0</v>
      </c>
      <c r="E8" s="380">
        <v>11178.966316</v>
      </c>
      <c r="F8" s="380">
        <v>11178.966316</v>
      </c>
    </row>
    <row r="9" spans="1:9">
      <c r="A9" s="381" t="s">
        <v>840</v>
      </c>
      <c r="B9" s="111" t="s">
        <v>1179</v>
      </c>
      <c r="C9" s="382">
        <v>0</v>
      </c>
      <c r="D9" s="382">
        <v>0</v>
      </c>
      <c r="E9" s="382">
        <v>0</v>
      </c>
      <c r="F9" s="382">
        <v>0</v>
      </c>
    </row>
    <row r="10" spans="1:9">
      <c r="A10" s="381" t="s">
        <v>842</v>
      </c>
      <c r="B10" s="111" t="s">
        <v>1164</v>
      </c>
      <c r="C10" s="382">
        <v>0</v>
      </c>
      <c r="D10" s="382">
        <v>0</v>
      </c>
      <c r="E10" s="382">
        <v>0</v>
      </c>
      <c r="F10" s="382">
        <v>0</v>
      </c>
    </row>
    <row r="11" spans="1:9">
      <c r="A11" s="381" t="s">
        <v>844</v>
      </c>
      <c r="B11" s="111" t="s">
        <v>808</v>
      </c>
      <c r="C11" s="382">
        <v>0</v>
      </c>
      <c r="D11" s="382">
        <v>0</v>
      </c>
      <c r="E11" s="382">
        <v>11178.966316</v>
      </c>
      <c r="F11" s="382">
        <v>11178.966316</v>
      </c>
    </row>
    <row r="12" spans="1:9">
      <c r="A12" s="381" t="s">
        <v>846</v>
      </c>
      <c r="B12" s="112" t="s">
        <v>1165</v>
      </c>
      <c r="C12" s="382">
        <v>0</v>
      </c>
      <c r="D12" s="382">
        <v>0</v>
      </c>
      <c r="E12" s="382">
        <v>10816.8336</v>
      </c>
      <c r="F12" s="382">
        <v>10816.8336</v>
      </c>
    </row>
    <row r="13" spans="1:9">
      <c r="A13" s="381" t="s">
        <v>848</v>
      </c>
      <c r="B13" s="112" t="s">
        <v>1180</v>
      </c>
      <c r="C13" s="382">
        <v>0</v>
      </c>
      <c r="D13" s="382">
        <v>0</v>
      </c>
      <c r="E13" s="382">
        <v>0</v>
      </c>
      <c r="F13" s="382">
        <v>0</v>
      </c>
    </row>
    <row r="14" spans="1:9">
      <c r="A14" s="381" t="s">
        <v>850</v>
      </c>
      <c r="B14" s="112" t="s">
        <v>1167</v>
      </c>
      <c r="C14" s="382">
        <v>0</v>
      </c>
      <c r="D14" s="382">
        <v>0</v>
      </c>
      <c r="E14" s="382">
        <v>362.13271600000002</v>
      </c>
      <c r="F14" s="382">
        <v>362.13271600000002</v>
      </c>
    </row>
    <row r="15" spans="1:9">
      <c r="A15" s="381" t="s">
        <v>852</v>
      </c>
      <c r="B15" s="112" t="s">
        <v>1168</v>
      </c>
      <c r="C15" s="382">
        <v>0</v>
      </c>
      <c r="D15" s="382">
        <v>0</v>
      </c>
      <c r="E15" s="382">
        <v>0</v>
      </c>
      <c r="F15" s="382">
        <v>0</v>
      </c>
    </row>
    <row r="16" spans="1:9">
      <c r="A16" s="381" t="s">
        <v>918</v>
      </c>
      <c r="B16" s="112" t="s">
        <v>1169</v>
      </c>
      <c r="C16" s="382">
        <v>0</v>
      </c>
      <c r="D16" s="382">
        <v>0</v>
      </c>
      <c r="E16" s="382">
        <v>0</v>
      </c>
      <c r="F16" s="382">
        <v>0</v>
      </c>
    </row>
    <row r="17" spans="1:6">
      <c r="A17" s="381" t="s">
        <v>919</v>
      </c>
      <c r="B17" s="111" t="s">
        <v>1181</v>
      </c>
      <c r="C17" s="382">
        <v>0</v>
      </c>
      <c r="D17" s="382">
        <v>0</v>
      </c>
      <c r="E17" s="382">
        <v>0</v>
      </c>
      <c r="F17" s="382">
        <v>0</v>
      </c>
    </row>
    <row r="18" spans="1:6">
      <c r="A18" s="381" t="s">
        <v>1182</v>
      </c>
      <c r="B18" s="111" t="s">
        <v>1183</v>
      </c>
      <c r="C18" s="382">
        <v>0</v>
      </c>
      <c r="D18" s="382">
        <v>0</v>
      </c>
      <c r="E18" s="382">
        <v>0</v>
      </c>
      <c r="F18" s="382">
        <v>0</v>
      </c>
    </row>
    <row r="19" spans="1:6">
      <c r="A19" s="383" t="s">
        <v>1184</v>
      </c>
      <c r="B19" s="379" t="s">
        <v>1185</v>
      </c>
      <c r="C19" s="380">
        <v>0</v>
      </c>
      <c r="D19" s="380">
        <v>0</v>
      </c>
      <c r="E19" s="380">
        <v>0</v>
      </c>
      <c r="F19" s="380">
        <v>0</v>
      </c>
    </row>
    <row r="20" spans="1:6">
      <c r="A20" s="373" t="s">
        <v>1186</v>
      </c>
      <c r="B20" s="374" t="s">
        <v>1187</v>
      </c>
      <c r="C20" s="375"/>
      <c r="D20" s="375"/>
      <c r="E20" s="384">
        <v>61252.517235999985</v>
      </c>
      <c r="F20" s="384">
        <v>0</v>
      </c>
    </row>
    <row r="21" spans="1:6">
      <c r="A21" s="385" t="s">
        <v>1188</v>
      </c>
      <c r="B21" s="386" t="s">
        <v>1189</v>
      </c>
      <c r="C21" s="387">
        <v>328474.77559566038</v>
      </c>
      <c r="D21" s="387">
        <v>0</v>
      </c>
      <c r="E21" s="376">
        <v>0</v>
      </c>
      <c r="F21" s="376">
        <v>0</v>
      </c>
    </row>
  </sheetData>
  <mergeCells count="3">
    <mergeCell ref="C4:D5"/>
    <mergeCell ref="E4:F4"/>
    <mergeCell ref="E5:F5"/>
  </mergeCells>
  <hyperlinks>
    <hyperlink ref="I4" location="Index!A1" display="Index" xr:uid="{3B89DC8B-182F-4FDC-BC5C-16F491AAB5E9}"/>
  </hyperlinks>
  <pageMargins left="0.7" right="0.7" top="0.75" bottom="0.75" header="0.3" footer="0.3"/>
  <ignoredErrors>
    <ignoredError sqref="A8:A21 C7:F7"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81A9-25FA-49DD-98C2-D7D6C16450E3}">
  <dimension ref="A1:G6"/>
  <sheetViews>
    <sheetView workbookViewId="0"/>
  </sheetViews>
  <sheetFormatPr defaultColWidth="8.7265625" defaultRowHeight="14.5"/>
  <cols>
    <col min="1" max="1" width="8.7265625" style="22"/>
    <col min="2" max="2" width="39.26953125" style="22" customWidth="1"/>
    <col min="3" max="3" width="21.1796875" style="22" customWidth="1"/>
    <col min="4" max="4" width="26.1796875" style="22" customWidth="1"/>
    <col min="5" max="16384" width="8.7265625" style="22"/>
  </cols>
  <sheetData>
    <row r="1" spans="1:7">
      <c r="A1" s="10" t="s">
        <v>1190</v>
      </c>
    </row>
    <row r="4" spans="1:7" ht="47">
      <c r="A4" s="66"/>
      <c r="B4" s="66"/>
      <c r="C4" s="367" t="s">
        <v>1191</v>
      </c>
      <c r="D4" s="367" t="s">
        <v>1192</v>
      </c>
      <c r="G4" s="334" t="s">
        <v>186</v>
      </c>
    </row>
    <row r="5" spans="1:7">
      <c r="A5" s="1010" t="s">
        <v>235</v>
      </c>
      <c r="B5" s="1010"/>
      <c r="C5" s="372" t="s">
        <v>483</v>
      </c>
      <c r="D5" s="372" t="s">
        <v>818</v>
      </c>
    </row>
    <row r="6" spans="1:7">
      <c r="A6" s="390" t="s">
        <v>483</v>
      </c>
      <c r="B6" s="389" t="s">
        <v>1193</v>
      </c>
      <c r="C6" s="384">
        <v>240518.73216185899</v>
      </c>
      <c r="D6" s="384">
        <v>293061.1374153904</v>
      </c>
    </row>
  </sheetData>
  <mergeCells count="1">
    <mergeCell ref="A5:B5"/>
  </mergeCells>
  <hyperlinks>
    <hyperlink ref="G4" location="Index!A1" display="Index" xr:uid="{507A13BE-EA8D-4D4B-8073-48F5CF282CBC}"/>
  </hyperlinks>
  <pageMargins left="0.7" right="0.7" top="0.75" bottom="0.75" header="0.3" footer="0.3"/>
  <ignoredErrors>
    <ignoredError sqref="C5:D5 A6"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DB6D8-BA20-43BD-AB28-61FF386A0EE6}">
  <dimension ref="A1:F6"/>
  <sheetViews>
    <sheetView workbookViewId="0"/>
  </sheetViews>
  <sheetFormatPr defaultColWidth="8.7265625" defaultRowHeight="14.5"/>
  <cols>
    <col min="1" max="1" width="8.7265625" style="22"/>
    <col min="2" max="2" width="56.7265625" style="22" customWidth="1"/>
    <col min="3" max="3" width="47.7265625" style="22" customWidth="1"/>
    <col min="4" max="16384" width="8.7265625" style="22"/>
  </cols>
  <sheetData>
    <row r="1" spans="1:6">
      <c r="A1" s="10" t="s">
        <v>1194</v>
      </c>
    </row>
    <row r="4" spans="1:6" ht="23">
      <c r="A4" s="56" t="s">
        <v>162</v>
      </c>
      <c r="B4" s="105" t="s">
        <v>185</v>
      </c>
      <c r="C4" s="105" t="s">
        <v>1197</v>
      </c>
      <c r="F4" s="334" t="s">
        <v>186</v>
      </c>
    </row>
    <row r="5" spans="1:6">
      <c r="A5" s="391" t="s">
        <v>164</v>
      </c>
      <c r="B5" s="392" t="s">
        <v>1195</v>
      </c>
      <c r="C5" s="930" t="s">
        <v>2007</v>
      </c>
      <c r="D5" s="4"/>
    </row>
    <row r="6" spans="1:6" ht="46">
      <c r="A6" s="393" t="s">
        <v>190</v>
      </c>
      <c r="B6" s="394" t="s">
        <v>1196</v>
      </c>
      <c r="C6" s="931" t="s">
        <v>2007</v>
      </c>
      <c r="D6" s="4"/>
    </row>
  </sheetData>
  <hyperlinks>
    <hyperlink ref="F4" location="Index!A1" display="Index" xr:uid="{7EB06AB8-FD92-4C29-A5FD-9456D08C8B4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11253-750E-4FA5-84A5-A27106DBA947}">
  <dimension ref="A1:J19"/>
  <sheetViews>
    <sheetView workbookViewId="0"/>
  </sheetViews>
  <sheetFormatPr defaultColWidth="8.7265625" defaultRowHeight="14.5"/>
  <cols>
    <col min="1" max="1" width="31.90625" style="22" customWidth="1"/>
    <col min="2" max="2" width="30.81640625" style="22" customWidth="1"/>
    <col min="3" max="3" width="14.81640625" style="22" bestFit="1" customWidth="1"/>
    <col min="4" max="4" width="15.453125" style="22" customWidth="1"/>
    <col min="5" max="5" width="13.1796875" style="22" customWidth="1"/>
    <col min="6" max="6" width="15.81640625" style="22" customWidth="1"/>
    <col min="7" max="7" width="12.1796875" style="22" customWidth="1"/>
    <col min="8" max="8" width="27.453125" style="22" customWidth="1"/>
    <col min="9" max="16384" width="8.7265625" style="22"/>
  </cols>
  <sheetData>
    <row r="1" spans="1:10">
      <c r="A1" s="10" t="s">
        <v>200</v>
      </c>
    </row>
    <row r="3" spans="1:10">
      <c r="A3" s="13" t="s">
        <v>201</v>
      </c>
      <c r="B3" s="13" t="s">
        <v>202</v>
      </c>
      <c r="C3" s="13" t="s">
        <v>203</v>
      </c>
      <c r="D3" s="13" t="s">
        <v>204</v>
      </c>
      <c r="E3" s="13" t="s">
        <v>205</v>
      </c>
      <c r="F3" s="13" t="s">
        <v>206</v>
      </c>
      <c r="G3" s="13" t="s">
        <v>207</v>
      </c>
      <c r="H3" s="13" t="s">
        <v>208</v>
      </c>
    </row>
    <row r="4" spans="1:10">
      <c r="A4" s="25" t="s">
        <v>218</v>
      </c>
      <c r="B4" s="26"/>
      <c r="C4" s="972" t="s">
        <v>211</v>
      </c>
      <c r="D4" s="972"/>
      <c r="E4" s="972"/>
      <c r="F4" s="972"/>
      <c r="G4" s="972"/>
      <c r="H4" s="13"/>
    </row>
    <row r="5" spans="1:10" ht="34.5">
      <c r="A5" s="29" t="s">
        <v>209</v>
      </c>
      <c r="B5" s="29" t="s">
        <v>210</v>
      </c>
      <c r="C5" s="28" t="s">
        <v>213</v>
      </c>
      <c r="D5" s="28" t="s">
        <v>214</v>
      </c>
      <c r="E5" s="28" t="s">
        <v>215</v>
      </c>
      <c r="F5" s="28" t="s">
        <v>216</v>
      </c>
      <c r="G5" s="28" t="s">
        <v>217</v>
      </c>
      <c r="H5" s="28" t="s">
        <v>212</v>
      </c>
      <c r="J5" s="21" t="s">
        <v>186</v>
      </c>
    </row>
    <row r="6" spans="1:10">
      <c r="A6" s="657" t="s">
        <v>1728</v>
      </c>
      <c r="B6" s="658" t="s">
        <v>213</v>
      </c>
      <c r="C6" s="659" t="s">
        <v>219</v>
      </c>
      <c r="D6" s="24"/>
      <c r="E6" s="655"/>
      <c r="F6" s="24"/>
      <c r="G6" s="24"/>
      <c r="H6" s="657" t="s">
        <v>1743</v>
      </c>
    </row>
    <row r="7" spans="1:10">
      <c r="A7" s="657" t="s">
        <v>1729</v>
      </c>
      <c r="B7" s="658" t="s">
        <v>213</v>
      </c>
      <c r="C7" s="659" t="s">
        <v>219</v>
      </c>
      <c r="D7" s="27"/>
      <c r="E7" s="655"/>
      <c r="F7" s="24"/>
      <c r="G7" s="24"/>
      <c r="H7" s="657" t="s">
        <v>1744</v>
      </c>
    </row>
    <row r="8" spans="1:10">
      <c r="A8" s="657" t="s">
        <v>1730</v>
      </c>
      <c r="B8" s="658" t="s">
        <v>213</v>
      </c>
      <c r="C8" s="659" t="s">
        <v>219</v>
      </c>
      <c r="D8" s="24"/>
      <c r="E8" s="655"/>
      <c r="F8" s="23"/>
      <c r="G8" s="23"/>
      <c r="H8" s="657" t="s">
        <v>1744</v>
      </c>
    </row>
    <row r="9" spans="1:10">
      <c r="A9" s="657" t="s">
        <v>1731</v>
      </c>
      <c r="B9" s="658" t="s">
        <v>213</v>
      </c>
      <c r="C9" s="659"/>
      <c r="D9" s="24"/>
      <c r="E9" s="660" t="s">
        <v>219</v>
      </c>
      <c r="F9" s="27"/>
      <c r="G9" s="24"/>
      <c r="H9" s="657" t="s">
        <v>1745</v>
      </c>
    </row>
    <row r="10" spans="1:10">
      <c r="A10" s="657" t="s">
        <v>1732</v>
      </c>
      <c r="B10" s="658" t="s">
        <v>213</v>
      </c>
      <c r="C10" s="659"/>
      <c r="E10" s="660" t="s">
        <v>219</v>
      </c>
      <c r="H10" s="657" t="s">
        <v>1745</v>
      </c>
    </row>
    <row r="11" spans="1:10">
      <c r="A11" s="657" t="s">
        <v>1733</v>
      </c>
      <c r="B11" s="658" t="s">
        <v>213</v>
      </c>
      <c r="C11" s="659" t="s">
        <v>219</v>
      </c>
      <c r="E11" s="655"/>
      <c r="H11" s="657" t="s">
        <v>1746</v>
      </c>
    </row>
    <row r="12" spans="1:10">
      <c r="A12" s="657" t="s">
        <v>1734</v>
      </c>
      <c r="B12" s="658" t="s">
        <v>213</v>
      </c>
      <c r="C12" s="659" t="s">
        <v>219</v>
      </c>
      <c r="E12" s="655"/>
      <c r="H12" s="657" t="s">
        <v>1747</v>
      </c>
    </row>
    <row r="13" spans="1:10">
      <c r="A13" s="657" t="s">
        <v>1735</v>
      </c>
      <c r="B13" s="658" t="s">
        <v>213</v>
      </c>
      <c r="C13" s="659" t="s">
        <v>219</v>
      </c>
      <c r="E13" s="655"/>
      <c r="H13" s="657" t="s">
        <v>1744</v>
      </c>
    </row>
    <row r="14" spans="1:10">
      <c r="A14" s="657" t="s">
        <v>1736</v>
      </c>
      <c r="B14" s="658" t="s">
        <v>1742</v>
      </c>
      <c r="C14" s="659" t="s">
        <v>219</v>
      </c>
      <c r="E14" s="655"/>
      <c r="H14" s="657" t="s">
        <v>1744</v>
      </c>
    </row>
    <row r="15" spans="1:10">
      <c r="A15" s="657" t="s">
        <v>1740</v>
      </c>
      <c r="B15" s="658" t="s">
        <v>1742</v>
      </c>
      <c r="C15" s="659" t="s">
        <v>219</v>
      </c>
      <c r="E15" s="655"/>
      <c r="H15" s="657" t="s">
        <v>1744</v>
      </c>
    </row>
    <row r="16" spans="1:10">
      <c r="A16" s="657" t="s">
        <v>1741</v>
      </c>
      <c r="B16" s="658" t="s">
        <v>1742</v>
      </c>
      <c r="C16" s="659" t="s">
        <v>219</v>
      </c>
      <c r="E16" s="655"/>
      <c r="H16" s="657" t="s">
        <v>1748</v>
      </c>
    </row>
    <row r="17" spans="1:8">
      <c r="A17" s="657" t="s">
        <v>1737</v>
      </c>
      <c r="B17" s="658" t="s">
        <v>213</v>
      </c>
      <c r="C17" s="659" t="s">
        <v>219</v>
      </c>
      <c r="E17" s="655"/>
      <c r="H17" s="657" t="s">
        <v>1749</v>
      </c>
    </row>
    <row r="18" spans="1:8">
      <c r="A18" s="657" t="s">
        <v>1738</v>
      </c>
      <c r="B18" s="657" t="s">
        <v>213</v>
      </c>
      <c r="C18" s="659" t="s">
        <v>219</v>
      </c>
      <c r="E18" s="656"/>
      <c r="H18" s="657" t="s">
        <v>1749</v>
      </c>
    </row>
    <row r="19" spans="1:8">
      <c r="A19" s="657" t="s">
        <v>1739</v>
      </c>
      <c r="B19" s="657" t="s">
        <v>213</v>
      </c>
      <c r="C19" s="659" t="s">
        <v>219</v>
      </c>
      <c r="E19" s="656"/>
      <c r="H19" s="657" t="s">
        <v>1750</v>
      </c>
    </row>
  </sheetData>
  <mergeCells count="1">
    <mergeCell ref="C4:G4"/>
  </mergeCells>
  <hyperlinks>
    <hyperlink ref="J5" location="Index!A1" display="Index" xr:uid="{5F4CC719-9DD5-4EE4-A669-7C2E139B6A0A}"/>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6C64-AFC2-451A-B414-222BCB2B7885}">
  <dimension ref="A1:I43"/>
  <sheetViews>
    <sheetView workbookViewId="0"/>
  </sheetViews>
  <sheetFormatPr defaultColWidth="8.7265625" defaultRowHeight="14.5"/>
  <cols>
    <col min="1" max="1" width="8.7265625" style="22" customWidth="1"/>
    <col min="2" max="2" width="67" style="22" customWidth="1"/>
    <col min="3" max="4" width="13.54296875" style="22" customWidth="1"/>
    <col min="5" max="5" width="15.7265625" style="22" customWidth="1"/>
    <col min="6" max="7" width="13.54296875" style="22" customWidth="1"/>
    <col min="8" max="16384" width="8.7265625" style="22"/>
  </cols>
  <sheetData>
    <row r="1" spans="1:9">
      <c r="A1" s="10" t="s">
        <v>1198</v>
      </c>
    </row>
    <row r="4" spans="1:9">
      <c r="A4" s="1077"/>
      <c r="B4" s="1077"/>
      <c r="C4" s="14" t="s">
        <v>201</v>
      </c>
      <c r="D4" s="14" t="s">
        <v>202</v>
      </c>
      <c r="E4" s="14" t="s">
        <v>203</v>
      </c>
      <c r="F4" s="14" t="s">
        <v>204</v>
      </c>
      <c r="G4" s="30" t="s">
        <v>205</v>
      </c>
    </row>
    <row r="5" spans="1:9" ht="19" customHeight="1">
      <c r="A5" s="1078" t="s">
        <v>235</v>
      </c>
      <c r="B5" s="1078"/>
      <c r="C5" s="1020" t="s">
        <v>1199</v>
      </c>
      <c r="D5" s="1079"/>
      <c r="E5" s="1079"/>
      <c r="F5" s="1079"/>
      <c r="G5" s="1020" t="s">
        <v>1200</v>
      </c>
      <c r="I5" s="334" t="s">
        <v>186</v>
      </c>
    </row>
    <row r="6" spans="1:9">
      <c r="A6" s="1078"/>
      <c r="B6" s="1078"/>
      <c r="C6" s="214" t="s">
        <v>1201</v>
      </c>
      <c r="D6" s="56" t="s">
        <v>1202</v>
      </c>
      <c r="E6" s="400" t="s">
        <v>1203</v>
      </c>
      <c r="F6" s="56" t="s">
        <v>1204</v>
      </c>
      <c r="G6" s="1048"/>
    </row>
    <row r="7" spans="1:9">
      <c r="A7" s="379" t="s">
        <v>1205</v>
      </c>
      <c r="B7" s="379"/>
      <c r="C7" s="379"/>
      <c r="D7" s="399"/>
      <c r="E7" s="401"/>
      <c r="F7" s="401"/>
      <c r="G7" s="379"/>
    </row>
    <row r="8" spans="1:9">
      <c r="A8" s="14">
        <v>1</v>
      </c>
      <c r="B8" s="15" t="s">
        <v>1206</v>
      </c>
      <c r="C8" s="673">
        <v>231362</v>
      </c>
      <c r="D8" s="665">
        <v>0</v>
      </c>
      <c r="E8" s="665">
        <v>0</v>
      </c>
      <c r="F8" s="674">
        <v>0</v>
      </c>
      <c r="G8" s="674">
        <v>231362</v>
      </c>
    </row>
    <row r="9" spans="1:9">
      <c r="A9" s="30">
        <v>2</v>
      </c>
      <c r="B9" s="395" t="s">
        <v>1207</v>
      </c>
      <c r="C9" s="675">
        <v>231362</v>
      </c>
      <c r="D9" s="675">
        <v>0</v>
      </c>
      <c r="E9" s="675">
        <v>0</v>
      </c>
      <c r="F9" s="661">
        <v>0</v>
      </c>
      <c r="G9" s="661">
        <v>231362</v>
      </c>
    </row>
    <row r="10" spans="1:9">
      <c r="A10" s="30">
        <v>3</v>
      </c>
      <c r="B10" s="395" t="s">
        <v>1208</v>
      </c>
      <c r="C10" s="398"/>
      <c r="D10" s="675">
        <v>0</v>
      </c>
      <c r="E10" s="675">
        <v>0</v>
      </c>
      <c r="F10" s="661">
        <v>0</v>
      </c>
      <c r="G10" s="661">
        <v>0</v>
      </c>
    </row>
    <row r="11" spans="1:9">
      <c r="A11" s="30">
        <v>4</v>
      </c>
      <c r="B11" s="15" t="s">
        <v>1209</v>
      </c>
      <c r="C11" s="398"/>
      <c r="D11" s="665">
        <v>631270.37232136203</v>
      </c>
      <c r="E11" s="665">
        <v>6476.2894808171295</v>
      </c>
      <c r="F11" s="676">
        <v>16366.818532235891</v>
      </c>
      <c r="G11" s="676">
        <v>602897.59728495788</v>
      </c>
    </row>
    <row r="12" spans="1:9">
      <c r="A12" s="30">
        <v>5</v>
      </c>
      <c r="B12" s="395" t="s">
        <v>1115</v>
      </c>
      <c r="C12" s="398"/>
      <c r="D12" s="662">
        <v>247618.16202746399</v>
      </c>
      <c r="E12" s="662">
        <v>3557.5005877520098</v>
      </c>
      <c r="F12" s="661">
        <v>8460.1387874932898</v>
      </c>
      <c r="G12" s="661">
        <v>247077.01827194847</v>
      </c>
    </row>
    <row r="13" spans="1:9">
      <c r="A13" s="30">
        <v>6</v>
      </c>
      <c r="B13" s="395" t="s">
        <v>1116</v>
      </c>
      <c r="C13" s="398"/>
      <c r="D13" s="662">
        <v>383652.21029389801</v>
      </c>
      <c r="E13" s="662">
        <v>2918.7888930651202</v>
      </c>
      <c r="F13" s="661">
        <v>7906.6797447426006</v>
      </c>
      <c r="G13" s="661">
        <v>355820.57901300944</v>
      </c>
    </row>
    <row r="14" spans="1:9">
      <c r="A14" s="30">
        <v>7</v>
      </c>
      <c r="B14" s="15" t="s">
        <v>1210</v>
      </c>
      <c r="C14" s="398"/>
      <c r="D14" s="665">
        <v>331367.63933657552</v>
      </c>
      <c r="E14" s="665">
        <v>100945.63671658191</v>
      </c>
      <c r="F14" s="676">
        <v>347983.55030826811</v>
      </c>
      <c r="G14" s="676">
        <v>484861.17772352835</v>
      </c>
    </row>
    <row r="15" spans="1:9">
      <c r="A15" s="30">
        <v>8</v>
      </c>
      <c r="B15" s="395" t="s">
        <v>1211</v>
      </c>
      <c r="C15" s="398"/>
      <c r="D15" s="662">
        <v>4980.3990184885506</v>
      </c>
      <c r="E15" s="662">
        <v>0</v>
      </c>
      <c r="F15" s="661">
        <v>0</v>
      </c>
      <c r="G15" s="661">
        <v>2490.1995092442753</v>
      </c>
    </row>
    <row r="16" spans="1:9">
      <c r="A16" s="30">
        <v>9</v>
      </c>
      <c r="B16" s="395" t="s">
        <v>1212</v>
      </c>
      <c r="C16" s="398"/>
      <c r="D16" s="662">
        <v>326387.24031808699</v>
      </c>
      <c r="E16" s="662">
        <v>100945.63671658191</v>
      </c>
      <c r="F16" s="661">
        <v>347983.55030826811</v>
      </c>
      <c r="G16" s="661">
        <v>482370.97821428406</v>
      </c>
    </row>
    <row r="17" spans="1:7">
      <c r="A17" s="30">
        <v>10</v>
      </c>
      <c r="B17" s="15" t="s">
        <v>1213</v>
      </c>
      <c r="C17" s="398"/>
      <c r="D17" s="665">
        <v>0</v>
      </c>
      <c r="E17" s="665">
        <v>0</v>
      </c>
      <c r="F17" s="676">
        <v>0</v>
      </c>
      <c r="G17" s="676">
        <v>0</v>
      </c>
    </row>
    <row r="18" spans="1:7">
      <c r="A18" s="30">
        <v>11</v>
      </c>
      <c r="B18" s="15" t="s">
        <v>1214</v>
      </c>
      <c r="C18" s="665">
        <v>3128.8798270399998</v>
      </c>
      <c r="D18" s="665">
        <v>2146.4269119999999</v>
      </c>
      <c r="E18" s="665">
        <v>0</v>
      </c>
      <c r="F18" s="676">
        <v>144.520925898455</v>
      </c>
      <c r="G18" s="676">
        <v>144.520925898455</v>
      </c>
    </row>
    <row r="19" spans="1:7">
      <c r="A19" s="30">
        <v>12</v>
      </c>
      <c r="B19" s="395" t="s">
        <v>1215</v>
      </c>
      <c r="C19" s="662">
        <v>3128.8798270399998</v>
      </c>
      <c r="D19" s="398"/>
      <c r="E19" s="398"/>
      <c r="F19" s="398"/>
      <c r="G19" s="398"/>
    </row>
    <row r="20" spans="1:7">
      <c r="A20" s="402">
        <v>13</v>
      </c>
      <c r="B20" s="403" t="s">
        <v>1216</v>
      </c>
      <c r="C20" s="677"/>
      <c r="D20" s="663">
        <v>2146.4269119999999</v>
      </c>
      <c r="E20" s="663">
        <v>0</v>
      </c>
      <c r="F20" s="678">
        <v>144.520925898455</v>
      </c>
      <c r="G20" s="678">
        <v>144.520925898455</v>
      </c>
    </row>
    <row r="21" spans="1:7">
      <c r="A21" s="404">
        <v>14</v>
      </c>
      <c r="B21" s="264" t="s">
        <v>1217</v>
      </c>
      <c r="C21" s="679"/>
      <c r="D21" s="679"/>
      <c r="E21" s="679"/>
      <c r="F21" s="679"/>
      <c r="G21" s="680">
        <v>1319265.2959343847</v>
      </c>
    </row>
    <row r="22" spans="1:7">
      <c r="A22" s="1080" t="s">
        <v>1218</v>
      </c>
      <c r="B22" s="1080"/>
      <c r="C22" s="1080"/>
      <c r="D22" s="1080"/>
      <c r="E22" s="1080"/>
      <c r="F22" s="1080"/>
      <c r="G22" s="1080"/>
    </row>
    <row r="23" spans="1:7">
      <c r="A23" s="30">
        <v>15</v>
      </c>
      <c r="B23" s="15" t="s">
        <v>1112</v>
      </c>
      <c r="C23" s="194"/>
      <c r="D23" s="398"/>
      <c r="E23" s="398"/>
      <c r="F23" s="398"/>
      <c r="G23" s="676">
        <v>0</v>
      </c>
    </row>
    <row r="24" spans="1:7">
      <c r="A24" s="30" t="s">
        <v>1219</v>
      </c>
      <c r="B24" s="15" t="s">
        <v>1220</v>
      </c>
      <c r="C24" s="194"/>
      <c r="D24" s="665">
        <v>0</v>
      </c>
      <c r="E24" s="665">
        <v>0</v>
      </c>
      <c r="F24" s="676">
        <v>0</v>
      </c>
      <c r="G24" s="676">
        <v>0</v>
      </c>
    </row>
    <row r="25" spans="1:7">
      <c r="A25" s="30">
        <v>16</v>
      </c>
      <c r="B25" s="15" t="s">
        <v>1221</v>
      </c>
      <c r="C25" s="194"/>
      <c r="D25" s="665">
        <v>0</v>
      </c>
      <c r="E25" s="665">
        <v>0</v>
      </c>
      <c r="F25" s="676">
        <v>0</v>
      </c>
      <c r="G25" s="676">
        <v>0</v>
      </c>
    </row>
    <row r="26" spans="1:7">
      <c r="A26" s="30">
        <v>17</v>
      </c>
      <c r="B26" s="15" t="s">
        <v>1222</v>
      </c>
      <c r="C26" s="194"/>
      <c r="D26" s="665">
        <v>204981.9594394968</v>
      </c>
      <c r="E26" s="665">
        <v>101390.39190808055</v>
      </c>
      <c r="F26" s="676">
        <v>1054221.5681014953</v>
      </c>
      <c r="G26" s="676">
        <v>1046245.9932005032</v>
      </c>
    </row>
    <row r="27" spans="1:7" ht="24">
      <c r="A27" s="30">
        <v>18</v>
      </c>
      <c r="B27" s="396" t="s">
        <v>1223</v>
      </c>
      <c r="C27" s="194"/>
      <c r="D27" s="662">
        <v>0</v>
      </c>
      <c r="E27" s="662">
        <v>0</v>
      </c>
      <c r="F27" s="661">
        <v>0</v>
      </c>
      <c r="G27" s="661">
        <v>0</v>
      </c>
    </row>
    <row r="28" spans="1:7" ht="24">
      <c r="A28" s="30">
        <v>19</v>
      </c>
      <c r="B28" s="395" t="s">
        <v>1224</v>
      </c>
      <c r="C28" s="194"/>
      <c r="D28" s="662">
        <v>23722.317513145303</v>
      </c>
      <c r="E28" s="662">
        <v>1188.40748388421</v>
      </c>
      <c r="F28" s="661">
        <v>7310.1373462129204</v>
      </c>
      <c r="G28" s="661">
        <v>10276.572839469554</v>
      </c>
    </row>
    <row r="29" spans="1:7" ht="24">
      <c r="A29" s="30">
        <v>20</v>
      </c>
      <c r="B29" s="395" t="s">
        <v>1237</v>
      </c>
      <c r="C29" s="194"/>
      <c r="D29" s="662">
        <v>176009.16550725201</v>
      </c>
      <c r="E29" s="662">
        <v>97092.97228199149</v>
      </c>
      <c r="F29" s="661">
        <v>477187.71012283332</v>
      </c>
      <c r="G29" s="661">
        <v>1003742.2905674287</v>
      </c>
    </row>
    <row r="30" spans="1:7" ht="24">
      <c r="A30" s="30">
        <v>21</v>
      </c>
      <c r="B30" s="397" t="s">
        <v>1225</v>
      </c>
      <c r="C30" s="194"/>
      <c r="D30" s="662">
        <v>0</v>
      </c>
      <c r="E30" s="662">
        <v>0</v>
      </c>
      <c r="F30" s="661">
        <v>11780.421715566956</v>
      </c>
      <c r="G30" s="661">
        <v>0</v>
      </c>
    </row>
    <row r="31" spans="1:7">
      <c r="A31" s="30">
        <v>22</v>
      </c>
      <c r="B31" s="395" t="s">
        <v>1226</v>
      </c>
      <c r="C31" s="194"/>
      <c r="D31" s="662">
        <v>4319.0398363091099</v>
      </c>
      <c r="E31" s="662">
        <v>2811.6864243262098</v>
      </c>
      <c r="F31" s="661">
        <v>532532.25164036604</v>
      </c>
      <c r="G31" s="661">
        <v>0</v>
      </c>
    </row>
    <row r="32" spans="1:7" ht="24">
      <c r="A32" s="30">
        <v>23</v>
      </c>
      <c r="B32" s="397" t="s">
        <v>1225</v>
      </c>
      <c r="C32" s="194"/>
      <c r="D32" s="662">
        <v>4319.0398363091099</v>
      </c>
      <c r="E32" s="662">
        <v>2811.6864243262098</v>
      </c>
      <c r="F32" s="661">
        <v>532532.25164036604</v>
      </c>
      <c r="G32" s="661">
        <v>0</v>
      </c>
    </row>
    <row r="33" spans="1:7" ht="24">
      <c r="A33" s="30">
        <v>24</v>
      </c>
      <c r="B33" s="395" t="s">
        <v>1227</v>
      </c>
      <c r="C33" s="194"/>
      <c r="D33" s="662">
        <v>931.43658279035492</v>
      </c>
      <c r="E33" s="662">
        <v>297.325717878646</v>
      </c>
      <c r="F33" s="661">
        <v>37191.468992082904</v>
      </c>
      <c r="G33" s="661">
        <v>32227.129793604967</v>
      </c>
    </row>
    <row r="34" spans="1:7">
      <c r="A34" s="30">
        <v>25</v>
      </c>
      <c r="B34" s="15" t="s">
        <v>1228</v>
      </c>
      <c r="C34" s="194"/>
      <c r="D34" s="665">
        <v>0</v>
      </c>
      <c r="E34" s="665">
        <v>0</v>
      </c>
      <c r="F34" s="676">
        <v>0</v>
      </c>
      <c r="G34" s="676">
        <v>0</v>
      </c>
    </row>
    <row r="35" spans="1:7">
      <c r="A35" s="30">
        <v>26</v>
      </c>
      <c r="B35" s="15" t="s">
        <v>1229</v>
      </c>
      <c r="C35" s="31"/>
      <c r="D35" s="681">
        <v>62079.891656032181</v>
      </c>
      <c r="E35" s="681">
        <v>2078.6188084487749</v>
      </c>
      <c r="F35" s="682">
        <v>21711.018052355601</v>
      </c>
      <c r="G35" s="682">
        <v>60596.999883933604</v>
      </c>
    </row>
    <row r="36" spans="1:7">
      <c r="A36" s="30">
        <v>27</v>
      </c>
      <c r="B36" s="395" t="s">
        <v>1230</v>
      </c>
      <c r="C36" s="194"/>
      <c r="D36" s="662">
        <v>0</v>
      </c>
      <c r="E36" s="662">
        <v>0</v>
      </c>
      <c r="F36" s="661">
        <v>0</v>
      </c>
      <c r="G36" s="661">
        <v>0</v>
      </c>
    </row>
    <row r="37" spans="1:7" ht="24">
      <c r="A37" s="30">
        <v>28</v>
      </c>
      <c r="B37" s="395" t="s">
        <v>1231</v>
      </c>
      <c r="C37" s="194"/>
      <c r="D37" s="1036">
        <v>0</v>
      </c>
      <c r="E37" s="1036"/>
      <c r="F37" s="1036"/>
      <c r="G37" s="661">
        <v>0</v>
      </c>
    </row>
    <row r="38" spans="1:7">
      <c r="A38" s="30">
        <v>29</v>
      </c>
      <c r="B38" s="395" t="s">
        <v>1238</v>
      </c>
      <c r="C38" s="194"/>
      <c r="D38" s="1036">
        <v>8624.0736587700012</v>
      </c>
      <c r="E38" s="1036"/>
      <c r="F38" s="1036"/>
      <c r="G38" s="661">
        <v>8624.0736587700012</v>
      </c>
    </row>
    <row r="39" spans="1:7">
      <c r="A39" s="30">
        <v>30</v>
      </c>
      <c r="B39" s="395" t="s">
        <v>1232</v>
      </c>
      <c r="C39" s="194"/>
      <c r="D39" s="1036">
        <v>0</v>
      </c>
      <c r="E39" s="1036"/>
      <c r="F39" s="1036"/>
      <c r="G39" s="661">
        <v>0</v>
      </c>
    </row>
    <row r="40" spans="1:7">
      <c r="A40" s="30">
        <v>31</v>
      </c>
      <c r="B40" s="395" t="s">
        <v>1233</v>
      </c>
      <c r="C40" s="194"/>
      <c r="D40" s="683">
        <v>53455.81799726218</v>
      </c>
      <c r="E40" s="683">
        <v>2078.6188084487749</v>
      </c>
      <c r="F40" s="661">
        <v>21711.018052355601</v>
      </c>
      <c r="G40" s="661">
        <v>51972.926225163603</v>
      </c>
    </row>
    <row r="41" spans="1:7">
      <c r="A41" s="402">
        <v>32</v>
      </c>
      <c r="B41" s="237" t="s">
        <v>1234</v>
      </c>
      <c r="C41" s="406"/>
      <c r="D41" s="684">
        <v>176776.553283955</v>
      </c>
      <c r="E41" s="684">
        <v>0</v>
      </c>
      <c r="F41" s="685">
        <v>0</v>
      </c>
      <c r="G41" s="686">
        <v>8838.82766419775</v>
      </c>
    </row>
    <row r="42" spans="1:7">
      <c r="A42" s="404">
        <v>33</v>
      </c>
      <c r="B42" s="264" t="s">
        <v>1235</v>
      </c>
      <c r="C42" s="407"/>
      <c r="D42" s="405"/>
      <c r="E42" s="405"/>
      <c r="F42" s="408"/>
      <c r="G42" s="680">
        <v>1115681.8207486344</v>
      </c>
    </row>
    <row r="43" spans="1:7">
      <c r="A43" s="404">
        <v>34</v>
      </c>
      <c r="B43" s="264" t="s">
        <v>1236</v>
      </c>
      <c r="C43" s="407"/>
      <c r="D43" s="405"/>
      <c r="E43" s="405"/>
      <c r="F43" s="405"/>
      <c r="G43" s="687">
        <v>1.1824744935335987</v>
      </c>
    </row>
  </sheetData>
  <mergeCells count="8">
    <mergeCell ref="D37:F37"/>
    <mergeCell ref="D38:F38"/>
    <mergeCell ref="D39:F39"/>
    <mergeCell ref="A4:B4"/>
    <mergeCell ref="A5:B6"/>
    <mergeCell ref="C5:F5"/>
    <mergeCell ref="G5:G6"/>
    <mergeCell ref="A22:G22"/>
  </mergeCells>
  <hyperlinks>
    <hyperlink ref="I5" location="Index!A1" display="Index" xr:uid="{AF4D42A4-8A78-4A76-B659-CC188F26FA05}"/>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3901-29DF-4C56-B854-BF598F174FDA}">
  <dimension ref="A1:F9"/>
  <sheetViews>
    <sheetView workbookViewId="0"/>
  </sheetViews>
  <sheetFormatPr defaultColWidth="8.7265625" defaultRowHeight="14.5"/>
  <cols>
    <col min="1" max="1" width="15.54296875" style="22" customWidth="1"/>
    <col min="2" max="2" width="8.7265625" style="22"/>
    <col min="3" max="3" width="43.81640625" style="22" customWidth="1"/>
    <col min="4" max="4" width="61" style="22" customWidth="1"/>
    <col min="5" max="16384" width="8.7265625" style="22"/>
  </cols>
  <sheetData>
    <row r="1" spans="1:6">
      <c r="A1" s="10" t="s">
        <v>1239</v>
      </c>
    </row>
    <row r="4" spans="1:6" ht="23">
      <c r="A4" s="56" t="s">
        <v>161</v>
      </c>
      <c r="B4" s="56" t="s">
        <v>162</v>
      </c>
      <c r="C4" s="105" t="s">
        <v>185</v>
      </c>
      <c r="D4" s="105" t="s">
        <v>184</v>
      </c>
      <c r="F4" s="334" t="s">
        <v>186</v>
      </c>
    </row>
    <row r="5" spans="1:6" ht="37" customHeight="1">
      <c r="A5" s="269" t="s">
        <v>1240</v>
      </c>
      <c r="B5" s="266" t="s">
        <v>164</v>
      </c>
      <c r="C5" s="269" t="s">
        <v>1241</v>
      </c>
      <c r="D5" s="268" t="s">
        <v>1951</v>
      </c>
      <c r="E5" s="4"/>
    </row>
    <row r="6" spans="1:6" ht="34.5">
      <c r="A6" s="271" t="s">
        <v>1242</v>
      </c>
      <c r="B6" s="242" t="s">
        <v>190</v>
      </c>
      <c r="C6" s="271" t="s">
        <v>1243</v>
      </c>
      <c r="D6" s="268" t="s">
        <v>1951</v>
      </c>
      <c r="E6" s="4"/>
    </row>
    <row r="7" spans="1:6" ht="34.5">
      <c r="A7" s="271" t="s">
        <v>1244</v>
      </c>
      <c r="B7" s="242" t="s">
        <v>193</v>
      </c>
      <c r="C7" s="271" t="s">
        <v>1245</v>
      </c>
      <c r="D7" s="268" t="s">
        <v>1951</v>
      </c>
      <c r="E7" s="4"/>
    </row>
    <row r="8" spans="1:6" ht="34.5">
      <c r="A8" s="271" t="s">
        <v>1244</v>
      </c>
      <c r="B8" s="242" t="s">
        <v>173</v>
      </c>
      <c r="C8" s="271" t="s">
        <v>1246</v>
      </c>
      <c r="D8" s="268" t="s">
        <v>1951</v>
      </c>
      <c r="E8" s="4"/>
    </row>
    <row r="9" spans="1:6" ht="34.5">
      <c r="A9" s="271" t="s">
        <v>1247</v>
      </c>
      <c r="B9" s="242" t="s">
        <v>175</v>
      </c>
      <c r="C9" s="271" t="s">
        <v>1248</v>
      </c>
      <c r="D9" s="268" t="s">
        <v>1951</v>
      </c>
      <c r="E9" s="4"/>
    </row>
  </sheetData>
  <hyperlinks>
    <hyperlink ref="F4" location="Index!A1" display="Index" xr:uid="{93772E1F-CA83-43CF-A675-00DC520324CC}"/>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B7EBE-F8BF-40D3-AB4A-D451CCFDBFC7}">
  <dimension ref="A1:O21"/>
  <sheetViews>
    <sheetView workbookViewId="0"/>
  </sheetViews>
  <sheetFormatPr defaultColWidth="8.7265625" defaultRowHeight="14.5"/>
  <cols>
    <col min="1" max="1" width="8.7265625" style="22"/>
    <col min="2" max="2" width="63.36328125" style="22" customWidth="1"/>
    <col min="3" max="3" width="10.81640625" style="22" customWidth="1"/>
    <col min="4" max="4" width="12.08984375" style="22" customWidth="1"/>
    <col min="5" max="12" width="10.81640625" style="22" customWidth="1"/>
    <col min="13" max="13" width="11.6328125" style="22" customWidth="1"/>
    <col min="14" max="16384" width="8.7265625" style="22"/>
  </cols>
  <sheetData>
    <row r="1" spans="1:15">
      <c r="A1" s="10" t="s">
        <v>1249</v>
      </c>
    </row>
    <row r="4" spans="1:15">
      <c r="A4" s="411"/>
      <c r="B4" s="412"/>
      <c r="C4" s="413" t="s">
        <v>201</v>
      </c>
      <c r="D4" s="413" t="s">
        <v>202</v>
      </c>
      <c r="E4" s="413" t="s">
        <v>203</v>
      </c>
      <c r="F4" s="413" t="s">
        <v>204</v>
      </c>
      <c r="G4" s="413" t="s">
        <v>205</v>
      </c>
      <c r="H4" s="413" t="s">
        <v>206</v>
      </c>
      <c r="I4" s="413" t="s">
        <v>207</v>
      </c>
      <c r="J4" s="413" t="s">
        <v>208</v>
      </c>
      <c r="K4" s="413" t="s">
        <v>465</v>
      </c>
      <c r="L4" s="413" t="s">
        <v>466</v>
      </c>
      <c r="M4" s="413" t="s">
        <v>467</v>
      </c>
    </row>
    <row r="5" spans="1:15" ht="23">
      <c r="A5" s="421" t="s">
        <v>294</v>
      </c>
      <c r="B5" s="420"/>
      <c r="C5" s="422">
        <v>2025</v>
      </c>
      <c r="D5" s="422">
        <v>2024</v>
      </c>
      <c r="E5" s="422">
        <v>2023</v>
      </c>
      <c r="F5" s="422">
        <v>2022</v>
      </c>
      <c r="G5" s="422">
        <v>2021</v>
      </c>
      <c r="H5" s="422">
        <v>2020</v>
      </c>
      <c r="I5" s="422">
        <v>2019</v>
      </c>
      <c r="J5" s="422">
        <v>2018</v>
      </c>
      <c r="K5" s="422">
        <v>2017</v>
      </c>
      <c r="L5" s="422">
        <v>2016</v>
      </c>
      <c r="M5" s="422" t="s">
        <v>1251</v>
      </c>
      <c r="O5" s="334" t="s">
        <v>186</v>
      </c>
    </row>
    <row r="6" spans="1:15">
      <c r="A6" s="1081" t="s">
        <v>1258</v>
      </c>
      <c r="B6" s="1081"/>
      <c r="C6" s="1081"/>
      <c r="D6" s="1081"/>
      <c r="E6" s="1081"/>
      <c r="F6" s="1081"/>
      <c r="G6" s="1081"/>
      <c r="H6" s="1081"/>
      <c r="I6" s="1081"/>
      <c r="J6" s="1081"/>
      <c r="K6" s="1081"/>
      <c r="L6" s="1081"/>
      <c r="M6" s="1081"/>
    </row>
    <row r="7" spans="1:15">
      <c r="A7" s="415">
        <v>1</v>
      </c>
      <c r="B7" s="416" t="s">
        <v>1252</v>
      </c>
      <c r="C7" s="932">
        <v>99.286480999999995</v>
      </c>
      <c r="D7" s="932">
        <v>1067.9624120000001</v>
      </c>
      <c r="E7" s="932">
        <v>44.335752999999997</v>
      </c>
      <c r="F7" s="932">
        <v>606.01908500000002</v>
      </c>
      <c r="G7" s="932">
        <v>61.859850000000002</v>
      </c>
      <c r="H7" s="932">
        <v>120.289045</v>
      </c>
      <c r="I7" s="932">
        <v>163.916055</v>
      </c>
      <c r="J7" s="932">
        <v>71.093907999999999</v>
      </c>
      <c r="K7" s="932">
        <v>140.243504</v>
      </c>
      <c r="L7" s="932">
        <v>621.596091</v>
      </c>
      <c r="M7" s="933">
        <v>299.66021839999996</v>
      </c>
    </row>
    <row r="8" spans="1:15">
      <c r="A8" s="415">
        <v>2</v>
      </c>
      <c r="B8" s="416" t="s">
        <v>1253</v>
      </c>
      <c r="C8" s="934">
        <v>12</v>
      </c>
      <c r="D8" s="934">
        <v>5</v>
      </c>
      <c r="E8" s="934">
        <v>5</v>
      </c>
      <c r="F8" s="934">
        <v>8</v>
      </c>
      <c r="G8" s="934">
        <v>5</v>
      </c>
      <c r="H8" s="934">
        <v>6</v>
      </c>
      <c r="I8" s="934">
        <v>10</v>
      </c>
      <c r="J8" s="934">
        <v>8</v>
      </c>
      <c r="K8" s="934">
        <v>9</v>
      </c>
      <c r="L8" s="934">
        <v>15</v>
      </c>
      <c r="M8" s="935">
        <v>8.3000000000000007</v>
      </c>
    </row>
    <row r="9" spans="1:15">
      <c r="A9" s="415">
        <v>3</v>
      </c>
      <c r="B9" s="416" t="s">
        <v>1254</v>
      </c>
      <c r="C9" s="934">
        <v>0</v>
      </c>
      <c r="D9" s="934">
        <v>0</v>
      </c>
      <c r="E9" s="934">
        <v>0</v>
      </c>
      <c r="F9" s="934">
        <v>0</v>
      </c>
      <c r="G9" s="934">
        <v>0</v>
      </c>
      <c r="H9" s="934">
        <v>0</v>
      </c>
      <c r="I9" s="934">
        <v>0</v>
      </c>
      <c r="J9" s="934">
        <v>0</v>
      </c>
      <c r="K9" s="934">
        <v>0</v>
      </c>
      <c r="L9" s="934">
        <v>0</v>
      </c>
      <c r="M9" s="934">
        <v>0</v>
      </c>
    </row>
    <row r="10" spans="1:15">
      <c r="A10" s="415">
        <v>4</v>
      </c>
      <c r="B10" s="416" t="s">
        <v>1255</v>
      </c>
      <c r="C10" s="934">
        <v>0</v>
      </c>
      <c r="D10" s="934">
        <v>0</v>
      </c>
      <c r="E10" s="934">
        <v>0</v>
      </c>
      <c r="F10" s="934">
        <v>0</v>
      </c>
      <c r="G10" s="934">
        <v>0</v>
      </c>
      <c r="H10" s="934">
        <v>0</v>
      </c>
      <c r="I10" s="934">
        <v>0</v>
      </c>
      <c r="J10" s="934">
        <v>0</v>
      </c>
      <c r="K10" s="934">
        <v>0</v>
      </c>
      <c r="L10" s="934">
        <v>0</v>
      </c>
      <c r="M10" s="934">
        <v>0</v>
      </c>
    </row>
    <row r="11" spans="1:15">
      <c r="A11" s="837">
        <v>5</v>
      </c>
      <c r="B11" s="423" t="s">
        <v>1256</v>
      </c>
      <c r="C11" s="936">
        <v>99.286480999999995</v>
      </c>
      <c r="D11" s="936">
        <v>1067.9624120000001</v>
      </c>
      <c r="E11" s="936">
        <v>44.335752999999997</v>
      </c>
      <c r="F11" s="936">
        <v>606.01908500000002</v>
      </c>
      <c r="G11" s="936">
        <v>61.859850000000002</v>
      </c>
      <c r="H11" s="936">
        <v>120.289045</v>
      </c>
      <c r="I11" s="936">
        <v>163.916055</v>
      </c>
      <c r="J11" s="936">
        <v>71.093907999999999</v>
      </c>
      <c r="K11" s="936">
        <v>140.243504</v>
      </c>
      <c r="L11" s="936">
        <v>621.596091</v>
      </c>
      <c r="M11" s="936">
        <v>299.66021839999996</v>
      </c>
    </row>
    <row r="12" spans="1:15">
      <c r="A12" s="1082" t="s">
        <v>1259</v>
      </c>
      <c r="B12" s="1082"/>
      <c r="C12" s="1082"/>
      <c r="D12" s="1082"/>
      <c r="E12" s="1082"/>
      <c r="F12" s="1082"/>
      <c r="G12" s="1082"/>
      <c r="H12" s="1082"/>
      <c r="I12" s="1082"/>
      <c r="J12" s="1082"/>
      <c r="K12" s="1082"/>
      <c r="L12" s="1082"/>
      <c r="M12" s="1082"/>
    </row>
    <row r="13" spans="1:15">
      <c r="A13" s="415">
        <v>6</v>
      </c>
      <c r="B13" s="416" t="s">
        <v>1252</v>
      </c>
      <c r="C13" s="932">
        <v>41.809207999999998</v>
      </c>
      <c r="D13" s="932">
        <v>1055.067423</v>
      </c>
      <c r="E13" s="932">
        <v>20.414746999999998</v>
      </c>
      <c r="F13" s="932">
        <v>574.84611099999995</v>
      </c>
      <c r="G13" s="932">
        <v>39.046751999999998</v>
      </c>
      <c r="H13" s="932">
        <v>87.7</v>
      </c>
      <c r="I13" s="932">
        <v>133.19999999999999</v>
      </c>
      <c r="J13" s="932">
        <v>30.052237999999999</v>
      </c>
      <c r="K13" s="932">
        <v>93.052238000000003</v>
      </c>
      <c r="L13" s="932">
        <v>582.26874399999997</v>
      </c>
      <c r="M13" s="933">
        <v>265.74574610000002</v>
      </c>
    </row>
    <row r="14" spans="1:15">
      <c r="A14" s="415">
        <v>7</v>
      </c>
      <c r="B14" s="416" t="s">
        <v>1253</v>
      </c>
      <c r="C14" s="934">
        <v>2</v>
      </c>
      <c r="D14" s="934">
        <v>3</v>
      </c>
      <c r="E14" s="934">
        <v>1</v>
      </c>
      <c r="F14" s="934">
        <v>3</v>
      </c>
      <c r="G14" s="934">
        <v>2</v>
      </c>
      <c r="H14" s="934">
        <v>1</v>
      </c>
      <c r="I14" s="934">
        <v>4</v>
      </c>
      <c r="J14" s="934">
        <v>1</v>
      </c>
      <c r="K14" s="934">
        <v>2</v>
      </c>
      <c r="L14" s="934">
        <v>9</v>
      </c>
      <c r="M14" s="935">
        <v>2.8</v>
      </c>
    </row>
    <row r="15" spans="1:15">
      <c r="A15" s="415">
        <v>8</v>
      </c>
      <c r="B15" s="416" t="s">
        <v>1254</v>
      </c>
      <c r="C15" s="934">
        <v>0</v>
      </c>
      <c r="D15" s="934">
        <v>0</v>
      </c>
      <c r="E15" s="934">
        <v>0</v>
      </c>
      <c r="F15" s="934">
        <v>0</v>
      </c>
      <c r="G15" s="934">
        <v>0</v>
      </c>
      <c r="H15" s="934">
        <v>0</v>
      </c>
      <c r="I15" s="934">
        <v>0</v>
      </c>
      <c r="J15" s="934">
        <v>0</v>
      </c>
      <c r="K15" s="934">
        <v>0</v>
      </c>
      <c r="L15" s="934">
        <v>0</v>
      </c>
      <c r="M15" s="934">
        <v>0</v>
      </c>
    </row>
    <row r="16" spans="1:15">
      <c r="A16" s="415">
        <v>9</v>
      </c>
      <c r="B16" s="416" t="s">
        <v>1255</v>
      </c>
      <c r="C16" s="934">
        <v>0</v>
      </c>
      <c r="D16" s="934">
        <v>0</v>
      </c>
      <c r="E16" s="934">
        <v>0</v>
      </c>
      <c r="F16" s="934">
        <v>0</v>
      </c>
      <c r="G16" s="934">
        <v>0</v>
      </c>
      <c r="H16" s="934">
        <v>0</v>
      </c>
      <c r="I16" s="934">
        <v>0</v>
      </c>
      <c r="J16" s="934">
        <v>0</v>
      </c>
      <c r="K16" s="934">
        <v>0</v>
      </c>
      <c r="L16" s="934">
        <v>0</v>
      </c>
      <c r="M16" s="934">
        <v>0</v>
      </c>
    </row>
    <row r="17" spans="1:13">
      <c r="A17" s="837">
        <v>10</v>
      </c>
      <c r="B17" s="423" t="s">
        <v>1256</v>
      </c>
      <c r="C17" s="936">
        <v>41.809207999999998</v>
      </c>
      <c r="D17" s="936">
        <v>1055.067423</v>
      </c>
      <c r="E17" s="936">
        <v>20.414746999999998</v>
      </c>
      <c r="F17" s="936">
        <v>574.84611099999995</v>
      </c>
      <c r="G17" s="936">
        <v>39.046751999999998</v>
      </c>
      <c r="H17" s="936">
        <v>87.7</v>
      </c>
      <c r="I17" s="936">
        <v>133.19999999999999</v>
      </c>
      <c r="J17" s="936">
        <v>30.052237999999999</v>
      </c>
      <c r="K17" s="936">
        <v>93.052238000000003</v>
      </c>
      <c r="L17" s="936">
        <v>582.26874399999997</v>
      </c>
      <c r="M17" s="936">
        <v>265.74574610000002</v>
      </c>
    </row>
    <row r="18" spans="1:13">
      <c r="A18" s="1081" t="s">
        <v>1257</v>
      </c>
      <c r="B18" s="1081"/>
      <c r="C18" s="1081"/>
      <c r="D18" s="1081"/>
      <c r="E18" s="1081"/>
      <c r="F18" s="1081"/>
      <c r="G18" s="1081"/>
      <c r="H18" s="1081"/>
      <c r="I18" s="1081"/>
      <c r="J18" s="1081"/>
      <c r="K18" s="1081"/>
      <c r="L18" s="1081"/>
      <c r="M18" s="418"/>
    </row>
    <row r="19" spans="1:13">
      <c r="A19" s="415">
        <v>11</v>
      </c>
      <c r="B19" s="412" t="s">
        <v>750</v>
      </c>
      <c r="C19" s="419"/>
      <c r="D19" s="419"/>
      <c r="E19" s="419"/>
      <c r="F19" s="419"/>
      <c r="G19" s="419"/>
      <c r="H19" s="419"/>
      <c r="I19" s="419"/>
      <c r="J19" s="419"/>
      <c r="K19" s="419"/>
      <c r="L19" s="419"/>
      <c r="M19" s="419"/>
    </row>
    <row r="20" spans="1:13">
      <c r="A20" s="415">
        <v>12</v>
      </c>
      <c r="B20" s="412" t="s">
        <v>750</v>
      </c>
      <c r="C20" s="419"/>
      <c r="D20" s="419"/>
      <c r="E20" s="419"/>
      <c r="F20" s="419"/>
      <c r="G20" s="419"/>
      <c r="H20" s="419"/>
      <c r="I20" s="419"/>
      <c r="J20" s="419"/>
      <c r="K20" s="419"/>
      <c r="L20" s="419"/>
      <c r="M20" s="419"/>
    </row>
    <row r="21" spans="1:13">
      <c r="A21" s="415">
        <v>13</v>
      </c>
      <c r="B21" s="412" t="s">
        <v>750</v>
      </c>
      <c r="C21" s="419"/>
      <c r="D21" s="419"/>
      <c r="E21" s="419"/>
      <c r="F21" s="419"/>
      <c r="G21" s="419"/>
      <c r="H21" s="419"/>
      <c r="I21" s="419"/>
      <c r="J21" s="419"/>
      <c r="K21" s="419"/>
      <c r="L21" s="419"/>
      <c r="M21" s="419"/>
    </row>
  </sheetData>
  <mergeCells count="3">
    <mergeCell ref="A6:M6"/>
    <mergeCell ref="A12:M12"/>
    <mergeCell ref="A18:L18"/>
  </mergeCells>
  <hyperlinks>
    <hyperlink ref="O5" location="Index!A1" display="Index" xr:uid="{24A466C7-0DC1-472D-9A2F-A47FF49703C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84AD0-DEFE-40EC-B7F7-C65EEFF5086A}">
  <dimension ref="A1:H28"/>
  <sheetViews>
    <sheetView workbookViewId="0"/>
  </sheetViews>
  <sheetFormatPr defaultColWidth="8.7265625" defaultRowHeight="14.5"/>
  <cols>
    <col min="1" max="1" width="9.54296875" style="22" customWidth="1"/>
    <col min="2" max="2" width="64" style="22" customWidth="1"/>
    <col min="3" max="5" width="13.453125" style="22" customWidth="1"/>
    <col min="6" max="6" width="16.81640625" style="22" bestFit="1" customWidth="1"/>
    <col min="7" max="16384" width="8.7265625" style="22"/>
  </cols>
  <sheetData>
    <row r="1" spans="1:8">
      <c r="A1" s="10" t="s">
        <v>1260</v>
      </c>
    </row>
    <row r="4" spans="1:8">
      <c r="A4" s="411"/>
      <c r="B4" s="412"/>
      <c r="C4" s="413" t="s">
        <v>201</v>
      </c>
      <c r="D4" s="413" t="s">
        <v>202</v>
      </c>
      <c r="E4" s="413" t="s">
        <v>203</v>
      </c>
      <c r="F4" s="413" t="s">
        <v>204</v>
      </c>
    </row>
    <row r="5" spans="1:8">
      <c r="A5" s="429" t="s">
        <v>294</v>
      </c>
      <c r="B5" s="430" t="s">
        <v>1261</v>
      </c>
      <c r="C5" s="422">
        <v>2025</v>
      </c>
      <c r="D5" s="422">
        <v>2024</v>
      </c>
      <c r="E5" s="422">
        <v>2023</v>
      </c>
      <c r="F5" s="422" t="s">
        <v>1264</v>
      </c>
      <c r="H5" s="334" t="s">
        <v>186</v>
      </c>
    </row>
    <row r="6" spans="1:8">
      <c r="A6" s="424">
        <v>1</v>
      </c>
      <c r="B6" s="414" t="s">
        <v>1265</v>
      </c>
      <c r="C6" s="194"/>
      <c r="D6" s="194"/>
      <c r="E6" s="194"/>
      <c r="F6" s="882">
        <v>31931.478369986897</v>
      </c>
    </row>
    <row r="7" spans="1:8" ht="23">
      <c r="A7" s="425" t="s">
        <v>1266</v>
      </c>
      <c r="B7" s="426" t="s">
        <v>1267</v>
      </c>
      <c r="C7" s="194"/>
      <c r="D7" s="194"/>
      <c r="E7" s="194"/>
      <c r="F7" s="882">
        <v>31931.478369986897</v>
      </c>
    </row>
    <row r="8" spans="1:8">
      <c r="A8" s="411" t="s">
        <v>1268</v>
      </c>
      <c r="B8" s="412" t="s">
        <v>1269</v>
      </c>
      <c r="C8" s="853">
        <v>129751.00065058965</v>
      </c>
      <c r="D8" s="882">
        <v>132226.30799415018</v>
      </c>
      <c r="E8" s="882">
        <v>123087.8106593001</v>
      </c>
      <c r="F8" s="882">
        <v>128355.0397680133</v>
      </c>
    </row>
    <row r="9" spans="1:8">
      <c r="A9" s="411" t="s">
        <v>1270</v>
      </c>
      <c r="B9" s="412" t="s">
        <v>1271</v>
      </c>
      <c r="C9" s="882">
        <v>-77134.312035709983</v>
      </c>
      <c r="D9" s="882">
        <v>-85847.664908479943</v>
      </c>
      <c r="E9" s="882">
        <v>-78301.89111674999</v>
      </c>
      <c r="F9" s="882">
        <v>-80427.956020313301</v>
      </c>
    </row>
    <row r="10" spans="1:8">
      <c r="A10" s="411" t="s">
        <v>1272</v>
      </c>
      <c r="B10" s="416" t="s">
        <v>1273</v>
      </c>
      <c r="C10" s="882">
        <v>1510702.2351001601</v>
      </c>
      <c r="D10" s="882">
        <v>1399544.0018078208</v>
      </c>
      <c r="E10" s="882">
        <v>1325899.6460142718</v>
      </c>
      <c r="F10" s="882">
        <v>1412048.627640751</v>
      </c>
    </row>
    <row r="11" spans="1:8">
      <c r="A11" s="411" t="s">
        <v>1274</v>
      </c>
      <c r="B11" s="412" t="s">
        <v>1275</v>
      </c>
      <c r="C11" s="882">
        <v>220.35626099999999</v>
      </c>
      <c r="D11" s="882">
        <v>54.646880210000056</v>
      </c>
      <c r="E11" s="882">
        <v>206.14960300000004</v>
      </c>
      <c r="F11" s="882">
        <v>160.38424807000001</v>
      </c>
    </row>
    <row r="12" spans="1:8">
      <c r="A12" s="424">
        <v>2</v>
      </c>
      <c r="B12" s="414" t="s">
        <v>1276</v>
      </c>
      <c r="C12" s="194"/>
      <c r="D12" s="194"/>
      <c r="E12" s="194"/>
      <c r="F12" s="882">
        <v>22754.082580203332</v>
      </c>
    </row>
    <row r="13" spans="1:8">
      <c r="A13" s="411" t="s">
        <v>974</v>
      </c>
      <c r="B13" s="412" t="s">
        <v>1277</v>
      </c>
      <c r="C13" s="882">
        <v>21162.742500119999</v>
      </c>
      <c r="D13" s="882">
        <v>19178.282717729999</v>
      </c>
      <c r="E13" s="882">
        <v>20128.67784416</v>
      </c>
      <c r="F13" s="882">
        <v>20156.567687336665</v>
      </c>
    </row>
    <row r="14" spans="1:8">
      <c r="A14" s="411" t="s">
        <v>976</v>
      </c>
      <c r="B14" s="412" t="s">
        <v>1278</v>
      </c>
      <c r="C14" s="882">
        <v>4004.3663382199998</v>
      </c>
      <c r="D14" s="882">
        <v>3811.1136169299998</v>
      </c>
      <c r="E14" s="882">
        <v>3730.5776216599997</v>
      </c>
      <c r="F14" s="882">
        <v>3848.6858589366661</v>
      </c>
    </row>
    <row r="15" spans="1:8">
      <c r="A15" s="411" t="s">
        <v>978</v>
      </c>
      <c r="B15" s="412" t="s">
        <v>1279</v>
      </c>
      <c r="C15" s="882">
        <v>5535.9748204099988</v>
      </c>
      <c r="D15" s="882">
        <v>476.12683539</v>
      </c>
      <c r="E15" s="882">
        <v>1780.4430228000001</v>
      </c>
      <c r="F15" s="882">
        <v>2597.5148928666663</v>
      </c>
    </row>
    <row r="16" spans="1:8">
      <c r="A16" s="411" t="s">
        <v>1280</v>
      </c>
      <c r="B16" s="412" t="s">
        <v>1281</v>
      </c>
      <c r="C16" s="417"/>
      <c r="D16" s="417"/>
      <c r="E16" s="417"/>
      <c r="F16" s="417"/>
    </row>
    <row r="17" spans="1:6">
      <c r="A17" s="424">
        <v>3</v>
      </c>
      <c r="B17" s="414" t="s">
        <v>1282</v>
      </c>
      <c r="C17" s="194"/>
      <c r="D17" s="194"/>
      <c r="E17" s="194"/>
      <c r="F17" s="882">
        <v>1737.7818902266586</v>
      </c>
    </row>
    <row r="18" spans="1:6">
      <c r="A18" s="411" t="s">
        <v>1283</v>
      </c>
      <c r="B18" s="412" t="s">
        <v>1284</v>
      </c>
      <c r="C18" s="882">
        <v>323.16649817000109</v>
      </c>
      <c r="D18" s="882">
        <v>1238.3049399800007</v>
      </c>
      <c r="E18" s="882">
        <v>1219.908416299998</v>
      </c>
      <c r="F18" s="882">
        <v>927.1266181499999</v>
      </c>
    </row>
    <row r="19" spans="1:6">
      <c r="A19" s="411" t="s">
        <v>1285</v>
      </c>
      <c r="B19" s="412" t="s">
        <v>1286</v>
      </c>
      <c r="C19" s="882">
        <v>281.74943063998353</v>
      </c>
      <c r="D19" s="882">
        <v>1439.9243157399928</v>
      </c>
      <c r="E19" s="882">
        <v>710.29206984999905</v>
      </c>
      <c r="F19" s="882">
        <v>810.65527207665855</v>
      </c>
    </row>
    <row r="20" spans="1:6" ht="23">
      <c r="A20" s="411" t="s">
        <v>1287</v>
      </c>
      <c r="B20" s="416" t="s">
        <v>1288</v>
      </c>
      <c r="C20" s="194"/>
      <c r="D20" s="194"/>
      <c r="E20" s="194"/>
      <c r="F20" s="882" t="s">
        <v>1952</v>
      </c>
    </row>
    <row r="21" spans="1:6">
      <c r="A21" s="411">
        <v>4</v>
      </c>
      <c r="B21" s="414" t="s">
        <v>1289</v>
      </c>
      <c r="C21" s="194"/>
      <c r="D21" s="194"/>
      <c r="E21" s="194"/>
      <c r="F21" s="882">
        <v>56423.342840416895</v>
      </c>
    </row>
    <row r="22" spans="1:6">
      <c r="A22" s="434">
        <v>5</v>
      </c>
      <c r="B22" s="435" t="s">
        <v>1290</v>
      </c>
      <c r="C22" s="233"/>
      <c r="D22" s="233"/>
      <c r="E22" s="233"/>
      <c r="F22" s="884">
        <v>6770.801140850027</v>
      </c>
    </row>
    <row r="23" spans="1:6">
      <c r="A23" s="1083"/>
      <c r="B23" s="1083"/>
      <c r="C23" s="1083"/>
      <c r="D23" s="1083"/>
      <c r="E23" s="1083"/>
      <c r="F23" s="1083"/>
    </row>
    <row r="24" spans="1:6" ht="14.5" customHeight="1">
      <c r="B24" s="431"/>
      <c r="C24" s="431"/>
      <c r="D24" s="431"/>
      <c r="E24" s="431"/>
      <c r="F24" s="427"/>
    </row>
    <row r="25" spans="1:6">
      <c r="A25" s="432"/>
      <c r="B25" s="433" t="s">
        <v>1291</v>
      </c>
      <c r="C25" s="413" t="s">
        <v>1292</v>
      </c>
      <c r="D25" s="427"/>
      <c r="E25" s="427"/>
      <c r="F25" s="4"/>
    </row>
    <row r="26" spans="1:6">
      <c r="A26" s="413" t="s">
        <v>651</v>
      </c>
      <c r="B26" s="412" t="s">
        <v>1293</v>
      </c>
      <c r="C26" s="882">
        <v>56423.342840416895</v>
      </c>
      <c r="D26" s="427"/>
      <c r="E26" s="427"/>
      <c r="F26" s="4"/>
    </row>
    <row r="27" spans="1:6">
      <c r="A27" s="413" t="s">
        <v>652</v>
      </c>
      <c r="B27" s="412" t="s">
        <v>1294</v>
      </c>
      <c r="C27" s="428"/>
      <c r="D27" s="427"/>
      <c r="E27" s="427"/>
      <c r="F27" s="4"/>
    </row>
    <row r="28" spans="1:6">
      <c r="A28" s="436" t="s">
        <v>1295</v>
      </c>
      <c r="B28" s="437" t="s">
        <v>1296</v>
      </c>
      <c r="C28" s="438"/>
      <c r="D28" s="439"/>
      <c r="E28" s="439"/>
      <c r="F28" s="292"/>
    </row>
  </sheetData>
  <mergeCells count="1">
    <mergeCell ref="A23:F23"/>
  </mergeCells>
  <hyperlinks>
    <hyperlink ref="H5" location="Index!A1" display="Index" xr:uid="{03840A61-141F-4AA7-A450-695B9AE042CB}"/>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71E7-080A-4B90-BD3F-6782859E5581}">
  <dimension ref="A1:F9"/>
  <sheetViews>
    <sheetView workbookViewId="0"/>
  </sheetViews>
  <sheetFormatPr defaultColWidth="8.7265625" defaultRowHeight="14.5"/>
  <cols>
    <col min="1" max="1" width="8.7265625" style="22"/>
    <col min="2" max="2" width="63" style="22" customWidth="1"/>
    <col min="3" max="3" width="13.81640625" style="22" customWidth="1"/>
    <col min="4" max="16384" width="8.7265625" style="22"/>
  </cols>
  <sheetData>
    <row r="1" spans="1:6">
      <c r="A1" s="10" t="s">
        <v>1297</v>
      </c>
    </row>
    <row r="3" spans="1:6">
      <c r="F3" s="1063" t="s">
        <v>186</v>
      </c>
    </row>
    <row r="4" spans="1:6">
      <c r="A4" s="423"/>
      <c r="B4" s="423"/>
      <c r="C4" s="441" t="s">
        <v>201</v>
      </c>
      <c r="D4" s="4"/>
      <c r="F4" s="1063"/>
    </row>
    <row r="5" spans="1:6">
      <c r="A5" s="416">
        <v>1</v>
      </c>
      <c r="B5" s="416" t="s">
        <v>1298</v>
      </c>
      <c r="C5" s="882">
        <v>56423.342840416895</v>
      </c>
      <c r="D5" s="4"/>
    </row>
    <row r="6" spans="1:6" ht="23">
      <c r="A6" s="416" t="s">
        <v>1266</v>
      </c>
      <c r="B6" s="416" t="s">
        <v>1299</v>
      </c>
      <c r="C6" s="883"/>
      <c r="D6" s="4"/>
    </row>
    <row r="7" spans="1:6">
      <c r="A7" s="416">
        <v>2</v>
      </c>
      <c r="B7" s="440" t="s">
        <v>1300</v>
      </c>
      <c r="C7" s="194"/>
      <c r="D7" s="4"/>
    </row>
    <row r="8" spans="1:6">
      <c r="A8" s="416">
        <v>3</v>
      </c>
      <c r="B8" s="416" t="s">
        <v>1301</v>
      </c>
      <c r="C8" s="882">
        <v>6770.801140850027</v>
      </c>
      <c r="D8" s="4"/>
    </row>
    <row r="9" spans="1:6">
      <c r="A9" s="416">
        <v>4</v>
      </c>
      <c r="B9" s="416" t="s">
        <v>1302</v>
      </c>
      <c r="C9" s="882">
        <v>84635.014260625336</v>
      </c>
      <c r="D9" s="4"/>
    </row>
  </sheetData>
  <mergeCells count="1">
    <mergeCell ref="F3:F4"/>
  </mergeCells>
  <hyperlinks>
    <hyperlink ref="F3" location="Index!A1" display="Index" xr:uid="{E42928DA-1251-4C3B-81C9-4B49FFDB8095}"/>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8E286-7B1E-4A95-8FDA-EF1176038AAE}">
  <dimension ref="A1:R32"/>
  <sheetViews>
    <sheetView workbookViewId="0"/>
  </sheetViews>
  <sheetFormatPr defaultColWidth="8.7265625" defaultRowHeight="14.5"/>
  <cols>
    <col min="1" max="1" width="8.7265625" style="22"/>
    <col min="2" max="2" width="139.453125" style="22" customWidth="1"/>
    <col min="3" max="3" width="43.7265625" style="22" customWidth="1"/>
    <col min="4" max="16384" width="8.7265625" style="22"/>
  </cols>
  <sheetData>
    <row r="1" spans="1:18">
      <c r="A1" s="10" t="s">
        <v>1303</v>
      </c>
    </row>
    <row r="4" spans="1:18" ht="23">
      <c r="A4" s="56" t="s">
        <v>162</v>
      </c>
      <c r="B4" s="105" t="s">
        <v>185</v>
      </c>
      <c r="C4" s="105" t="s">
        <v>184</v>
      </c>
      <c r="E4" s="1063" t="s">
        <v>186</v>
      </c>
      <c r="F4" s="131"/>
      <c r="G4" s="131"/>
      <c r="H4" s="131"/>
      <c r="I4" s="131"/>
      <c r="J4" s="131"/>
      <c r="K4" s="131"/>
      <c r="L4" s="131"/>
      <c r="M4" s="131"/>
      <c r="N4" s="131"/>
      <c r="O4" s="131"/>
      <c r="P4" s="131"/>
      <c r="Q4" s="131"/>
      <c r="R4" s="131"/>
    </row>
    <row r="5" spans="1:18">
      <c r="A5" s="1086" t="s">
        <v>164</v>
      </c>
      <c r="B5" s="136" t="s">
        <v>1304</v>
      </c>
      <c r="C5" s="1087" t="s">
        <v>2085</v>
      </c>
      <c r="D5" s="136"/>
      <c r="E5" s="1063"/>
      <c r="F5" s="136"/>
      <c r="G5" s="136"/>
      <c r="H5" s="136"/>
      <c r="I5" s="136"/>
      <c r="J5" s="136"/>
      <c r="K5" s="136"/>
      <c r="L5" s="136"/>
      <c r="M5" s="136"/>
      <c r="N5" s="136"/>
      <c r="O5" s="136"/>
      <c r="P5" s="136"/>
      <c r="Q5" s="136"/>
      <c r="R5" s="136"/>
    </row>
    <row r="6" spans="1:18" ht="27" customHeight="1">
      <c r="A6" s="1086"/>
      <c r="B6" s="54" t="s">
        <v>1305</v>
      </c>
      <c r="C6" s="1087"/>
      <c r="D6" s="136"/>
      <c r="E6" s="136"/>
      <c r="F6" s="136"/>
      <c r="G6" s="136"/>
      <c r="H6" s="136"/>
      <c r="I6" s="136"/>
      <c r="J6" s="136"/>
      <c r="K6" s="136"/>
      <c r="L6" s="136"/>
      <c r="M6" s="136"/>
      <c r="N6" s="136"/>
      <c r="O6" s="136"/>
      <c r="P6" s="136"/>
      <c r="Q6" s="136"/>
      <c r="R6" s="136"/>
    </row>
    <row r="7" spans="1:18">
      <c r="A7" s="1086"/>
      <c r="B7" s="54" t="s">
        <v>1306</v>
      </c>
      <c r="C7" s="1087"/>
      <c r="D7" s="136"/>
      <c r="E7" s="136"/>
      <c r="F7" s="136"/>
      <c r="G7" s="136"/>
      <c r="H7" s="136"/>
      <c r="I7" s="136"/>
      <c r="J7" s="136"/>
      <c r="K7" s="136"/>
      <c r="L7" s="136"/>
      <c r="M7" s="136"/>
      <c r="N7" s="136"/>
      <c r="O7" s="136"/>
      <c r="P7" s="136"/>
      <c r="Q7" s="136"/>
      <c r="R7" s="136"/>
    </row>
    <row r="8" spans="1:18" ht="23">
      <c r="A8" s="1086"/>
      <c r="B8" s="54" t="s">
        <v>1307</v>
      </c>
      <c r="C8" s="1087"/>
      <c r="D8" s="136"/>
      <c r="E8" s="136"/>
      <c r="F8" s="136"/>
      <c r="G8" s="136"/>
      <c r="H8" s="136"/>
      <c r="I8" s="136"/>
      <c r="J8" s="136"/>
      <c r="K8" s="136"/>
      <c r="L8" s="136"/>
      <c r="M8" s="136"/>
      <c r="N8" s="136"/>
      <c r="O8" s="136"/>
      <c r="P8" s="136"/>
      <c r="Q8" s="136"/>
      <c r="R8" s="136"/>
    </row>
    <row r="9" spans="1:18">
      <c r="A9" s="1086"/>
      <c r="B9" s="54" t="s">
        <v>1308</v>
      </c>
      <c r="C9" s="1088"/>
      <c r="D9" s="136"/>
      <c r="E9" s="136"/>
      <c r="F9" s="136"/>
      <c r="G9" s="136"/>
      <c r="H9" s="136"/>
      <c r="I9" s="136"/>
      <c r="J9" s="136"/>
      <c r="K9" s="136"/>
      <c r="L9" s="136"/>
      <c r="M9" s="136"/>
      <c r="N9" s="136"/>
      <c r="O9" s="136"/>
      <c r="P9" s="136"/>
      <c r="Q9" s="136"/>
      <c r="R9" s="136"/>
    </row>
    <row r="10" spans="1:18">
      <c r="A10" s="1084" t="s">
        <v>190</v>
      </c>
      <c r="B10" s="443" t="s">
        <v>1309</v>
      </c>
      <c r="C10" s="1089" t="s">
        <v>2085</v>
      </c>
      <c r="D10" s="136"/>
      <c r="E10" s="136"/>
      <c r="F10" s="136"/>
      <c r="G10" s="136"/>
      <c r="H10" s="136"/>
      <c r="I10" s="136"/>
      <c r="J10" s="136"/>
      <c r="K10" s="136"/>
      <c r="L10" s="136"/>
      <c r="M10" s="136"/>
      <c r="N10" s="136"/>
      <c r="O10" s="136"/>
      <c r="P10" s="136"/>
      <c r="Q10" s="136"/>
      <c r="R10" s="136"/>
    </row>
    <row r="11" spans="1:18" ht="23">
      <c r="A11" s="1086"/>
      <c r="B11" s="54" t="s">
        <v>1310</v>
      </c>
      <c r="C11" s="1087"/>
      <c r="D11" s="136"/>
      <c r="E11" s="136"/>
      <c r="F11" s="136"/>
      <c r="G11" s="136"/>
      <c r="H11" s="136"/>
      <c r="I11" s="136"/>
      <c r="J11" s="136"/>
      <c r="K11" s="136"/>
      <c r="L11" s="136"/>
      <c r="M11" s="136"/>
      <c r="N11" s="136"/>
      <c r="O11" s="136"/>
      <c r="P11" s="136"/>
      <c r="Q11" s="136"/>
      <c r="R11" s="136"/>
    </row>
    <row r="12" spans="1:18">
      <c r="A12" s="1086"/>
      <c r="B12" s="54" t="s">
        <v>1311</v>
      </c>
      <c r="C12" s="1087"/>
      <c r="D12" s="136"/>
      <c r="E12" s="136"/>
      <c r="F12" s="136"/>
      <c r="G12" s="136"/>
      <c r="H12" s="136"/>
      <c r="I12" s="136"/>
      <c r="J12" s="136"/>
      <c r="K12" s="136"/>
      <c r="L12" s="136"/>
      <c r="M12" s="136"/>
      <c r="N12" s="136"/>
      <c r="O12" s="136"/>
      <c r="P12" s="136"/>
      <c r="Q12" s="136"/>
      <c r="R12" s="136"/>
    </row>
    <row r="13" spans="1:18" ht="23">
      <c r="A13" s="1086"/>
      <c r="B13" s="54" t="s">
        <v>1312</v>
      </c>
      <c r="C13" s="1087"/>
      <c r="D13" s="136"/>
      <c r="E13" s="136"/>
      <c r="F13" s="136"/>
      <c r="G13" s="136"/>
      <c r="H13" s="136"/>
      <c r="I13" s="136"/>
      <c r="J13" s="136"/>
      <c r="K13" s="136"/>
      <c r="L13" s="136"/>
      <c r="M13" s="136"/>
      <c r="N13" s="136"/>
      <c r="O13" s="136"/>
      <c r="P13" s="136"/>
      <c r="Q13" s="136"/>
      <c r="R13" s="136"/>
    </row>
    <row r="14" spans="1:18">
      <c r="A14" s="1086"/>
      <c r="B14" s="54" t="s">
        <v>1313</v>
      </c>
      <c r="C14" s="1087"/>
      <c r="D14" s="136"/>
      <c r="E14" s="136"/>
      <c r="F14" s="136"/>
      <c r="G14" s="136"/>
      <c r="H14" s="136"/>
      <c r="I14" s="136"/>
      <c r="J14" s="136"/>
      <c r="K14" s="136"/>
      <c r="L14" s="136"/>
      <c r="M14" s="136"/>
      <c r="N14" s="136"/>
      <c r="O14" s="136"/>
      <c r="P14" s="136"/>
      <c r="Q14" s="136"/>
      <c r="R14" s="136"/>
    </row>
    <row r="15" spans="1:18">
      <c r="A15" s="1085"/>
      <c r="B15" s="244" t="s">
        <v>1314</v>
      </c>
      <c r="C15" s="1088"/>
      <c r="D15" s="136"/>
      <c r="E15" s="136"/>
      <c r="F15" s="136"/>
      <c r="G15" s="136"/>
      <c r="H15" s="136"/>
      <c r="I15" s="136"/>
      <c r="J15" s="136"/>
      <c r="K15" s="136"/>
      <c r="L15" s="136"/>
      <c r="M15" s="136"/>
      <c r="N15" s="136"/>
      <c r="O15" s="136"/>
      <c r="P15" s="136"/>
      <c r="Q15" s="136"/>
      <c r="R15" s="136"/>
    </row>
    <row r="16" spans="1:18" ht="28.5" customHeight="1">
      <c r="A16" s="70" t="s">
        <v>193</v>
      </c>
      <c r="B16" s="445" t="s">
        <v>1315</v>
      </c>
      <c r="C16" s="242" t="s">
        <v>2085</v>
      </c>
      <c r="D16" s="136"/>
      <c r="E16" s="136"/>
      <c r="F16" s="136"/>
      <c r="G16" s="136"/>
      <c r="H16" s="136"/>
      <c r="I16" s="136"/>
      <c r="J16" s="136"/>
      <c r="K16" s="136"/>
      <c r="L16" s="136"/>
      <c r="M16" s="136"/>
      <c r="N16" s="136"/>
      <c r="O16" s="136"/>
      <c r="P16" s="136"/>
      <c r="Q16" s="136"/>
      <c r="R16" s="136"/>
    </row>
    <row r="17" spans="1:18">
      <c r="A17" s="324" t="s">
        <v>173</v>
      </c>
      <c r="B17" s="271" t="s">
        <v>1316</v>
      </c>
      <c r="C17" s="962" t="s">
        <v>2085</v>
      </c>
      <c r="D17" s="53"/>
      <c r="E17" s="53"/>
      <c r="F17" s="53"/>
      <c r="G17" s="53"/>
      <c r="H17" s="53"/>
      <c r="I17" s="53"/>
      <c r="J17" s="53"/>
      <c r="K17" s="53"/>
      <c r="L17" s="53"/>
      <c r="M17" s="53"/>
      <c r="N17" s="53"/>
      <c r="O17" s="53"/>
      <c r="P17" s="53"/>
      <c r="Q17" s="53"/>
      <c r="R17" s="53"/>
    </row>
    <row r="18" spans="1:18">
      <c r="A18" s="1084" t="s">
        <v>175</v>
      </c>
      <c r="B18" s="443" t="s">
        <v>1317</v>
      </c>
      <c r="C18" s="1089" t="s">
        <v>2085</v>
      </c>
      <c r="D18" s="136"/>
      <c r="E18" s="136"/>
      <c r="F18" s="136"/>
      <c r="G18" s="136"/>
      <c r="H18" s="136"/>
      <c r="I18" s="136"/>
      <c r="J18" s="136"/>
      <c r="K18" s="136"/>
      <c r="L18" s="136"/>
      <c r="M18" s="136"/>
      <c r="N18" s="136"/>
      <c r="O18" s="136"/>
      <c r="P18" s="136"/>
      <c r="Q18" s="136"/>
      <c r="R18" s="136"/>
    </row>
    <row r="19" spans="1:18">
      <c r="A19" s="1086"/>
      <c r="B19" s="54" t="s">
        <v>1318</v>
      </c>
      <c r="C19" s="1087"/>
      <c r="D19" s="136"/>
      <c r="E19" s="136"/>
      <c r="F19" s="136"/>
      <c r="G19" s="136"/>
      <c r="H19" s="136"/>
      <c r="I19" s="136"/>
      <c r="J19" s="136"/>
      <c r="K19" s="136"/>
      <c r="L19" s="136"/>
      <c r="M19" s="136"/>
      <c r="N19" s="136"/>
      <c r="O19" s="136"/>
      <c r="P19" s="136"/>
      <c r="Q19" s="136"/>
      <c r="R19" s="136"/>
    </row>
    <row r="20" spans="1:18">
      <c r="A20" s="1086"/>
      <c r="B20" s="54" t="s">
        <v>1319</v>
      </c>
      <c r="C20" s="1087"/>
      <c r="D20" s="136"/>
      <c r="E20" s="136"/>
      <c r="F20" s="136"/>
      <c r="G20" s="136"/>
      <c r="H20" s="136"/>
      <c r="I20" s="136"/>
      <c r="J20" s="136"/>
      <c r="K20" s="136"/>
      <c r="L20" s="136"/>
      <c r="M20" s="136"/>
      <c r="N20" s="136"/>
      <c r="O20" s="136"/>
      <c r="P20" s="136"/>
      <c r="Q20" s="136"/>
      <c r="R20" s="136"/>
    </row>
    <row r="21" spans="1:18" ht="26.25" customHeight="1">
      <c r="A21" s="1086"/>
      <c r="B21" s="54" t="s">
        <v>1320</v>
      </c>
      <c r="C21" s="1087"/>
      <c r="D21" s="136"/>
      <c r="E21" s="136"/>
      <c r="F21" s="136"/>
      <c r="G21" s="136"/>
      <c r="H21" s="136"/>
      <c r="I21" s="136"/>
      <c r="J21" s="136"/>
      <c r="K21" s="136"/>
      <c r="L21" s="136"/>
      <c r="M21" s="136"/>
      <c r="N21" s="136"/>
      <c r="O21" s="136"/>
      <c r="P21" s="136"/>
      <c r="Q21" s="136"/>
      <c r="R21" s="136"/>
    </row>
    <row r="22" spans="1:18" ht="23">
      <c r="A22" s="1085"/>
      <c r="B22" s="244" t="s">
        <v>1321</v>
      </c>
      <c r="C22" s="1088"/>
      <c r="D22" s="136"/>
      <c r="E22" s="136"/>
      <c r="F22" s="136"/>
      <c r="G22" s="136"/>
      <c r="H22" s="136"/>
      <c r="I22" s="136"/>
      <c r="J22" s="136"/>
      <c r="K22" s="136"/>
      <c r="L22" s="136"/>
      <c r="M22" s="136"/>
      <c r="N22" s="136"/>
      <c r="O22" s="136"/>
      <c r="P22" s="136"/>
      <c r="Q22" s="136"/>
      <c r="R22" s="136"/>
    </row>
    <row r="23" spans="1:18">
      <c r="A23" s="1084" t="s">
        <v>178</v>
      </c>
      <c r="B23" s="136" t="s">
        <v>1322</v>
      </c>
      <c r="C23" s="1087" t="s">
        <v>2085</v>
      </c>
      <c r="D23" s="136"/>
      <c r="E23" s="136"/>
      <c r="F23" s="136"/>
      <c r="G23" s="136"/>
      <c r="H23" s="136"/>
      <c r="I23" s="136"/>
      <c r="J23" s="136"/>
      <c r="K23" s="136"/>
      <c r="L23" s="136"/>
      <c r="M23" s="136"/>
      <c r="N23" s="136"/>
      <c r="O23" s="136"/>
      <c r="P23" s="136"/>
      <c r="Q23" s="136"/>
      <c r="R23" s="136"/>
    </row>
    <row r="24" spans="1:18" ht="23">
      <c r="A24" s="1086"/>
      <c r="B24" s="54" t="s">
        <v>1323</v>
      </c>
      <c r="C24" s="1087"/>
      <c r="D24" s="136"/>
      <c r="E24" s="136"/>
      <c r="F24" s="136"/>
      <c r="G24" s="136"/>
      <c r="H24" s="136"/>
      <c r="I24" s="136"/>
      <c r="J24" s="136"/>
      <c r="K24" s="136"/>
      <c r="L24" s="136"/>
      <c r="M24" s="136"/>
      <c r="N24" s="136"/>
      <c r="O24" s="136"/>
      <c r="P24" s="136"/>
      <c r="Q24" s="136"/>
      <c r="R24" s="136"/>
    </row>
    <row r="25" spans="1:18">
      <c r="A25" s="1086"/>
      <c r="B25" s="54" t="s">
        <v>1324</v>
      </c>
      <c r="C25" s="1087"/>
      <c r="D25" s="136"/>
      <c r="E25" s="136"/>
      <c r="F25" s="136"/>
      <c r="G25" s="136"/>
      <c r="H25" s="136"/>
      <c r="I25" s="136"/>
      <c r="J25" s="136"/>
      <c r="K25" s="136"/>
      <c r="L25" s="136"/>
      <c r="M25" s="136"/>
      <c r="N25" s="136"/>
      <c r="O25" s="136"/>
      <c r="P25" s="136"/>
      <c r="Q25" s="136"/>
      <c r="R25" s="136"/>
    </row>
    <row r="26" spans="1:18">
      <c r="A26" s="1085"/>
      <c r="B26" s="244" t="s">
        <v>1325</v>
      </c>
      <c r="C26" s="1088"/>
      <c r="D26" s="136"/>
      <c r="E26" s="136"/>
      <c r="F26" s="136"/>
      <c r="G26" s="136"/>
      <c r="H26" s="136"/>
      <c r="I26" s="136"/>
      <c r="J26" s="136"/>
      <c r="K26" s="136"/>
      <c r="L26" s="136"/>
      <c r="M26" s="136"/>
      <c r="N26" s="136"/>
      <c r="O26" s="136"/>
      <c r="P26" s="136"/>
      <c r="Q26" s="136"/>
      <c r="R26" s="136"/>
    </row>
    <row r="27" spans="1:18" ht="14.5" customHeight="1">
      <c r="A27" s="1084" t="s">
        <v>181</v>
      </c>
      <c r="B27" s="136" t="s">
        <v>1326</v>
      </c>
      <c r="C27" s="1089" t="s">
        <v>2085</v>
      </c>
      <c r="D27" s="136"/>
      <c r="E27" s="136"/>
      <c r="F27" s="136"/>
      <c r="G27" s="136"/>
      <c r="H27" s="136"/>
      <c r="I27" s="136"/>
      <c r="J27" s="136"/>
      <c r="K27" s="136"/>
      <c r="L27" s="136"/>
      <c r="M27" s="136"/>
      <c r="N27" s="136"/>
      <c r="O27" s="136"/>
      <c r="P27" s="136"/>
      <c r="Q27" s="136"/>
      <c r="R27" s="136"/>
    </row>
    <row r="28" spans="1:18" ht="23">
      <c r="A28" s="1085"/>
      <c r="B28" s="244" t="s">
        <v>1327</v>
      </c>
      <c r="C28" s="1088"/>
      <c r="D28" s="136"/>
      <c r="E28" s="136"/>
      <c r="F28" s="136"/>
      <c r="G28" s="136"/>
      <c r="H28" s="136"/>
      <c r="I28" s="136"/>
      <c r="J28" s="136"/>
      <c r="K28" s="136"/>
      <c r="L28" s="136"/>
      <c r="M28" s="136"/>
      <c r="N28" s="136"/>
      <c r="O28" s="136"/>
      <c r="P28" s="136"/>
      <c r="Q28" s="136"/>
      <c r="R28" s="136"/>
    </row>
    <row r="29" spans="1:18">
      <c r="A29" s="324" t="s">
        <v>326</v>
      </c>
      <c r="B29" s="271" t="s">
        <v>1328</v>
      </c>
      <c r="C29" s="242" t="s">
        <v>2085</v>
      </c>
      <c r="D29" s="53"/>
      <c r="E29" s="53"/>
      <c r="F29" s="53"/>
      <c r="G29" s="53"/>
      <c r="H29" s="53"/>
      <c r="I29" s="53"/>
      <c r="J29" s="53"/>
      <c r="K29" s="53"/>
      <c r="L29" s="53"/>
      <c r="M29" s="53"/>
      <c r="N29" s="53"/>
      <c r="O29" s="53"/>
      <c r="P29" s="53"/>
      <c r="Q29" s="53"/>
      <c r="R29" s="53"/>
    </row>
    <row r="30" spans="1:18">
      <c r="A30" s="1084" t="s">
        <v>373</v>
      </c>
      <c r="B30" s="136" t="s">
        <v>1329</v>
      </c>
      <c r="C30" s="1089" t="s">
        <v>2086</v>
      </c>
      <c r="D30" s="136"/>
      <c r="E30" s="136"/>
      <c r="F30" s="136"/>
      <c r="G30" s="136"/>
      <c r="H30" s="136"/>
      <c r="I30" s="136"/>
      <c r="J30" s="136"/>
      <c r="K30" s="136"/>
      <c r="L30" s="136"/>
      <c r="M30" s="136"/>
      <c r="N30" s="136"/>
      <c r="O30" s="136"/>
      <c r="P30" s="136"/>
      <c r="Q30" s="136"/>
      <c r="R30" s="136"/>
    </row>
    <row r="31" spans="1:18" ht="34.5">
      <c r="A31" s="1085"/>
      <c r="B31" s="244" t="s">
        <v>1330</v>
      </c>
      <c r="C31" s="1088"/>
      <c r="D31" s="136"/>
      <c r="E31" s="136"/>
      <c r="F31" s="136"/>
      <c r="G31" s="136"/>
      <c r="H31" s="136"/>
      <c r="I31" s="136"/>
      <c r="J31" s="136"/>
      <c r="K31" s="136"/>
      <c r="L31" s="136"/>
      <c r="M31" s="136"/>
      <c r="N31" s="136"/>
      <c r="O31" s="136"/>
      <c r="P31" s="136"/>
      <c r="Q31" s="136"/>
      <c r="R31" s="136"/>
    </row>
    <row r="32" spans="1:18" ht="26.5" customHeight="1">
      <c r="A32" s="324" t="s">
        <v>1331</v>
      </c>
      <c r="B32" s="269" t="s">
        <v>1332</v>
      </c>
      <c r="C32" s="269" t="s">
        <v>2087</v>
      </c>
      <c r="D32" s="53"/>
      <c r="E32" s="53"/>
      <c r="F32" s="53"/>
      <c r="G32" s="53"/>
      <c r="H32" s="53"/>
      <c r="I32" s="53"/>
      <c r="J32" s="53"/>
      <c r="K32" s="53"/>
      <c r="L32" s="53"/>
      <c r="M32" s="53"/>
      <c r="N32" s="53"/>
      <c r="O32" s="53"/>
      <c r="P32" s="53"/>
      <c r="Q32" s="53"/>
      <c r="R32" s="53"/>
    </row>
  </sheetData>
  <mergeCells count="13">
    <mergeCell ref="A30:A31"/>
    <mergeCell ref="E4:E5"/>
    <mergeCell ref="A23:A26"/>
    <mergeCell ref="A27:A28"/>
    <mergeCell ref="A18:A22"/>
    <mergeCell ref="A10:A15"/>
    <mergeCell ref="A5:A9"/>
    <mergeCell ref="C5:C9"/>
    <mergeCell ref="C10:C15"/>
    <mergeCell ref="C18:C22"/>
    <mergeCell ref="C30:C31"/>
    <mergeCell ref="C23:C26"/>
    <mergeCell ref="C27:C28"/>
  </mergeCells>
  <hyperlinks>
    <hyperlink ref="E4" location="Index!A1" display="Index" xr:uid="{C762C8BA-3FAF-4F80-A16C-DD061197B1F1}"/>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A95B7-0B07-45A7-8C6D-C2474629B948}">
  <dimension ref="A1:I30"/>
  <sheetViews>
    <sheetView workbookViewId="0"/>
  </sheetViews>
  <sheetFormatPr defaultColWidth="8.7265625" defaultRowHeight="14.5"/>
  <cols>
    <col min="1" max="1" width="8.7265625" style="22"/>
    <col min="2" max="2" width="12.453125" style="22" customWidth="1"/>
    <col min="3" max="3" width="46.54296875" style="22" customWidth="1"/>
    <col min="4" max="7" width="16.54296875" style="22" customWidth="1"/>
    <col min="8" max="16384" width="8.7265625" style="22"/>
  </cols>
  <sheetData>
    <row r="1" spans="1:9">
      <c r="A1" s="2" t="s">
        <v>1333</v>
      </c>
    </row>
    <row r="4" spans="1:9">
      <c r="A4" s="131"/>
      <c r="B4" s="131"/>
      <c r="C4" s="131"/>
      <c r="D4" s="272" t="s">
        <v>201</v>
      </c>
      <c r="E4" s="272" t="s">
        <v>202</v>
      </c>
      <c r="F4" s="272" t="s">
        <v>203</v>
      </c>
      <c r="G4" s="272" t="s">
        <v>204</v>
      </c>
    </row>
    <row r="5" spans="1:9" ht="27.75" customHeight="1">
      <c r="A5" s="1040" t="s">
        <v>235</v>
      </c>
      <c r="B5" s="1040"/>
      <c r="C5" s="1040"/>
      <c r="D5" s="213" t="s">
        <v>1334</v>
      </c>
      <c r="E5" s="213" t="s">
        <v>1335</v>
      </c>
      <c r="F5" s="213" t="s">
        <v>1336</v>
      </c>
      <c r="G5" s="451" t="s">
        <v>1337</v>
      </c>
      <c r="I5" s="334" t="s">
        <v>186</v>
      </c>
    </row>
    <row r="6" spans="1:9" ht="14.5" customHeight="1">
      <c r="A6" s="272">
        <v>1</v>
      </c>
      <c r="B6" s="1087" t="s">
        <v>1338</v>
      </c>
      <c r="C6" s="131" t="s">
        <v>1339</v>
      </c>
      <c r="D6" s="131"/>
      <c r="E6" s="131"/>
      <c r="F6" s="131"/>
      <c r="G6" s="131"/>
    </row>
    <row r="7" spans="1:9">
      <c r="A7" s="272">
        <v>2</v>
      </c>
      <c r="B7" s="1087"/>
      <c r="C7" s="131" t="s">
        <v>1340</v>
      </c>
      <c r="D7" s="131"/>
      <c r="E7" s="131"/>
      <c r="F7" s="131"/>
      <c r="G7" s="131"/>
    </row>
    <row r="8" spans="1:9">
      <c r="A8" s="272">
        <v>3</v>
      </c>
      <c r="B8" s="1087"/>
      <c r="C8" s="448" t="s">
        <v>1341</v>
      </c>
      <c r="D8" s="131"/>
      <c r="E8" s="131"/>
      <c r="F8" s="131"/>
      <c r="G8" s="131"/>
    </row>
    <row r="9" spans="1:9">
      <c r="A9" s="272">
        <v>4</v>
      </c>
      <c r="B9" s="1087"/>
      <c r="C9" s="448" t="s">
        <v>1342</v>
      </c>
      <c r="D9" s="194"/>
      <c r="E9" s="194"/>
      <c r="F9" s="194"/>
      <c r="G9" s="194"/>
    </row>
    <row r="10" spans="1:9">
      <c r="A10" s="272" t="s">
        <v>1343</v>
      </c>
      <c r="B10" s="1087"/>
      <c r="C10" s="449" t="s">
        <v>1344</v>
      </c>
      <c r="D10" s="131"/>
      <c r="E10" s="131"/>
      <c r="F10" s="131"/>
      <c r="G10" s="131"/>
    </row>
    <row r="11" spans="1:9" ht="24">
      <c r="A11" s="272">
        <v>5</v>
      </c>
      <c r="B11" s="1087"/>
      <c r="C11" s="449" t="s">
        <v>1345</v>
      </c>
      <c r="D11" s="131"/>
      <c r="E11" s="131"/>
      <c r="F11" s="131"/>
      <c r="G11" s="131"/>
    </row>
    <row r="12" spans="1:9">
      <c r="A12" s="272" t="s">
        <v>1346</v>
      </c>
      <c r="B12" s="1087"/>
      <c r="C12" s="448" t="s">
        <v>1347</v>
      </c>
      <c r="D12" s="131"/>
      <c r="E12" s="131"/>
      <c r="F12" s="131"/>
      <c r="G12" s="131"/>
    </row>
    <row r="13" spans="1:9">
      <c r="A13" s="272">
        <v>6</v>
      </c>
      <c r="B13" s="1087"/>
      <c r="C13" s="448" t="s">
        <v>1342</v>
      </c>
      <c r="D13" s="194"/>
      <c r="E13" s="194"/>
      <c r="F13" s="194"/>
      <c r="G13" s="194"/>
    </row>
    <row r="14" spans="1:9">
      <c r="A14" s="272">
        <v>7</v>
      </c>
      <c r="B14" s="1087"/>
      <c r="C14" s="448" t="s">
        <v>1348</v>
      </c>
      <c r="D14" s="131"/>
      <c r="E14" s="131"/>
      <c r="F14" s="131"/>
      <c r="G14" s="131"/>
    </row>
    <row r="15" spans="1:9">
      <c r="A15" s="452">
        <v>8</v>
      </c>
      <c r="B15" s="1088"/>
      <c r="C15" s="453" t="s">
        <v>1342</v>
      </c>
      <c r="D15" s="233"/>
      <c r="E15" s="233"/>
      <c r="F15" s="233"/>
      <c r="G15" s="233"/>
    </row>
    <row r="16" spans="1:9" ht="14.5" customHeight="1">
      <c r="A16" s="454">
        <v>9</v>
      </c>
      <c r="B16" s="1089" t="s">
        <v>1349</v>
      </c>
      <c r="C16" s="455" t="s">
        <v>1339</v>
      </c>
      <c r="D16" s="455"/>
      <c r="E16" s="455"/>
      <c r="F16" s="455"/>
      <c r="G16" s="455"/>
    </row>
    <row r="17" spans="1:7">
      <c r="A17" s="272">
        <v>10</v>
      </c>
      <c r="B17" s="1087"/>
      <c r="C17" s="131" t="s">
        <v>1350</v>
      </c>
      <c r="D17" s="131"/>
      <c r="E17" s="131"/>
      <c r="F17" s="131"/>
      <c r="G17" s="131"/>
    </row>
    <row r="18" spans="1:7">
      <c r="A18" s="272">
        <v>11</v>
      </c>
      <c r="B18" s="1087"/>
      <c r="C18" s="448" t="s">
        <v>1341</v>
      </c>
      <c r="D18" s="131"/>
      <c r="E18" s="131"/>
      <c r="F18" s="131"/>
      <c r="G18" s="131"/>
    </row>
    <row r="19" spans="1:7">
      <c r="A19" s="272">
        <v>12</v>
      </c>
      <c r="B19" s="1087"/>
      <c r="C19" s="450" t="s">
        <v>1351</v>
      </c>
      <c r="D19" s="131"/>
      <c r="E19" s="131"/>
      <c r="F19" s="131"/>
      <c r="G19" s="131"/>
    </row>
    <row r="20" spans="1:7">
      <c r="A20" s="272" t="s">
        <v>1352</v>
      </c>
      <c r="B20" s="1087"/>
      <c r="C20" s="449" t="s">
        <v>1344</v>
      </c>
      <c r="D20" s="131"/>
      <c r="E20" s="131"/>
      <c r="F20" s="131"/>
      <c r="G20" s="131"/>
    </row>
    <row r="21" spans="1:7">
      <c r="A21" s="272" t="s">
        <v>1353</v>
      </c>
      <c r="B21" s="1087"/>
      <c r="C21" s="450" t="s">
        <v>1351</v>
      </c>
      <c r="D21" s="131"/>
      <c r="E21" s="131"/>
      <c r="F21" s="131"/>
      <c r="G21" s="131"/>
    </row>
    <row r="22" spans="1:7" ht="24">
      <c r="A22" s="272" t="s">
        <v>1354</v>
      </c>
      <c r="B22" s="1087"/>
      <c r="C22" s="449" t="s">
        <v>1345</v>
      </c>
      <c r="D22" s="131"/>
      <c r="E22" s="131"/>
      <c r="F22" s="131"/>
      <c r="G22" s="131"/>
    </row>
    <row r="23" spans="1:7">
      <c r="A23" s="272" t="s">
        <v>1355</v>
      </c>
      <c r="B23" s="1087"/>
      <c r="C23" s="450" t="s">
        <v>1351</v>
      </c>
      <c r="D23" s="131"/>
      <c r="E23" s="131"/>
      <c r="F23" s="131"/>
      <c r="G23" s="131"/>
    </row>
    <row r="24" spans="1:7">
      <c r="A24" s="272" t="s">
        <v>1356</v>
      </c>
      <c r="B24" s="1087"/>
      <c r="C24" s="448" t="s">
        <v>1347</v>
      </c>
      <c r="D24" s="131"/>
      <c r="E24" s="131"/>
      <c r="F24" s="131"/>
      <c r="G24" s="131"/>
    </row>
    <row r="25" spans="1:7">
      <c r="A25" s="272" t="s">
        <v>1357</v>
      </c>
      <c r="B25" s="1087"/>
      <c r="C25" s="450" t="s">
        <v>1351</v>
      </c>
      <c r="D25" s="131"/>
      <c r="E25" s="131"/>
      <c r="F25" s="131"/>
      <c r="G25" s="131"/>
    </row>
    <row r="26" spans="1:7">
      <c r="A26" s="272">
        <v>15</v>
      </c>
      <c r="B26" s="1087"/>
      <c r="C26" s="448" t="s">
        <v>1348</v>
      </c>
      <c r="D26" s="131"/>
      <c r="E26" s="131"/>
      <c r="F26" s="131"/>
      <c r="G26" s="131"/>
    </row>
    <row r="27" spans="1:7">
      <c r="A27" s="452">
        <v>16</v>
      </c>
      <c r="B27" s="1088"/>
      <c r="C27" s="456" t="s">
        <v>1351</v>
      </c>
      <c r="D27" s="457"/>
      <c r="E27" s="457"/>
      <c r="F27" s="457"/>
      <c r="G27" s="457"/>
    </row>
    <row r="28" spans="1:7">
      <c r="A28" s="458">
        <v>17</v>
      </c>
      <c r="B28" s="459" t="s">
        <v>1358</v>
      </c>
      <c r="C28" s="459"/>
      <c r="D28" s="459"/>
      <c r="E28" s="459"/>
      <c r="F28" s="459"/>
      <c r="G28" s="459"/>
    </row>
    <row r="30" spans="1:7" ht="65" customHeight="1">
      <c r="A30" s="1090" t="s">
        <v>2088</v>
      </c>
      <c r="B30" s="1090"/>
      <c r="C30" s="1090"/>
      <c r="D30" s="1090"/>
      <c r="E30" s="1090"/>
      <c r="F30" s="1090"/>
      <c r="G30" s="1090"/>
    </row>
  </sheetData>
  <mergeCells count="4">
    <mergeCell ref="A5:C5"/>
    <mergeCell ref="B6:B15"/>
    <mergeCell ref="B16:B27"/>
    <mergeCell ref="A30:G30"/>
  </mergeCells>
  <hyperlinks>
    <hyperlink ref="I5" location="Index!A1" display="Index" xr:uid="{F9E53CC2-1AD2-4F92-ACE2-54974FFDD358}"/>
  </hyperlinks>
  <pageMargins left="0.7" right="0.7" top="0.75" bottom="0.75"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F2FDB-8F5A-4D98-81DD-71D5BC702D58}">
  <dimension ref="A1:H21"/>
  <sheetViews>
    <sheetView workbookViewId="0"/>
  </sheetViews>
  <sheetFormatPr defaultColWidth="8.7265625" defaultRowHeight="14.5"/>
  <cols>
    <col min="1" max="1" width="8.7265625" style="22"/>
    <col min="2" max="2" width="109.26953125" style="22" customWidth="1"/>
    <col min="3" max="6" width="16.54296875" style="22" customWidth="1"/>
    <col min="7" max="16384" width="8.7265625" style="22"/>
  </cols>
  <sheetData>
    <row r="1" spans="1:8">
      <c r="A1" s="10" t="s">
        <v>1359</v>
      </c>
    </row>
    <row r="4" spans="1:8">
      <c r="A4" s="446"/>
      <c r="B4" s="460"/>
      <c r="C4" s="447" t="s">
        <v>201</v>
      </c>
      <c r="D4" s="447" t="s">
        <v>202</v>
      </c>
      <c r="E4" s="447" t="s">
        <v>203</v>
      </c>
      <c r="F4" s="447" t="s">
        <v>204</v>
      </c>
    </row>
    <row r="5" spans="1:8" ht="23">
      <c r="A5" s="68" t="s">
        <v>235</v>
      </c>
      <c r="B5" s="462"/>
      <c r="C5" s="213" t="s">
        <v>1334</v>
      </c>
      <c r="D5" s="213" t="s">
        <v>1335</v>
      </c>
      <c r="E5" s="213" t="s">
        <v>1336</v>
      </c>
      <c r="F5" s="451" t="s">
        <v>1337</v>
      </c>
      <c r="H5" s="334" t="s">
        <v>186</v>
      </c>
    </row>
    <row r="6" spans="1:8" ht="14.5" customHeight="1">
      <c r="A6" s="272"/>
      <c r="B6" s="53" t="s">
        <v>1360</v>
      </c>
      <c r="C6" s="53"/>
      <c r="D6" s="53"/>
      <c r="E6" s="53"/>
      <c r="F6" s="53"/>
    </row>
    <row r="7" spans="1:8" ht="14.5" customHeight="1">
      <c r="A7" s="272">
        <v>1</v>
      </c>
      <c r="B7" s="53" t="s">
        <v>1361</v>
      </c>
      <c r="C7" s="131"/>
      <c r="D7" s="131"/>
      <c r="E7" s="131"/>
      <c r="F7" s="131"/>
    </row>
    <row r="8" spans="1:8" ht="14.5" customHeight="1">
      <c r="A8" s="272">
        <v>2</v>
      </c>
      <c r="B8" s="53" t="s">
        <v>1362</v>
      </c>
      <c r="C8" s="131"/>
      <c r="D8" s="131"/>
      <c r="E8" s="131"/>
      <c r="F8" s="131"/>
    </row>
    <row r="9" spans="1:8" ht="14.5" customHeight="1">
      <c r="A9" s="272">
        <v>3</v>
      </c>
      <c r="B9" s="54" t="s">
        <v>1363</v>
      </c>
      <c r="C9" s="131"/>
      <c r="D9" s="131"/>
      <c r="E9" s="131"/>
      <c r="F9" s="131"/>
    </row>
    <row r="10" spans="1:8" ht="14.5" customHeight="1">
      <c r="A10" s="272"/>
      <c r="B10" s="64" t="s">
        <v>1364</v>
      </c>
      <c r="C10" s="53"/>
      <c r="D10" s="53"/>
      <c r="E10" s="53"/>
      <c r="F10" s="53"/>
    </row>
    <row r="11" spans="1:8" ht="14.5" customHeight="1">
      <c r="A11" s="272">
        <v>4</v>
      </c>
      <c r="B11" s="53" t="s">
        <v>1365</v>
      </c>
      <c r="C11" s="131"/>
      <c r="D11" s="131"/>
      <c r="E11" s="131"/>
      <c r="F11" s="131"/>
    </row>
    <row r="12" spans="1:8" ht="14.5" customHeight="1">
      <c r="A12" s="272">
        <v>5</v>
      </c>
      <c r="B12" s="53" t="s">
        <v>1366</v>
      </c>
      <c r="C12" s="131"/>
      <c r="D12" s="131"/>
      <c r="E12" s="131"/>
      <c r="F12" s="131"/>
    </row>
    <row r="13" spans="1:8" ht="14.5" customHeight="1">
      <c r="A13" s="272"/>
      <c r="B13" s="64" t="s">
        <v>1367</v>
      </c>
      <c r="C13" s="53"/>
      <c r="D13" s="53"/>
      <c r="E13" s="53"/>
      <c r="F13" s="53"/>
    </row>
    <row r="14" spans="1:8" ht="14.5" customHeight="1">
      <c r="A14" s="272">
        <v>6</v>
      </c>
      <c r="B14" s="53" t="s">
        <v>1368</v>
      </c>
      <c r="C14" s="131"/>
      <c r="D14" s="131"/>
      <c r="E14" s="131"/>
      <c r="F14" s="131"/>
    </row>
    <row r="15" spans="1:8" ht="14.5" customHeight="1">
      <c r="A15" s="272">
        <v>7</v>
      </c>
      <c r="B15" s="53" t="s">
        <v>1369</v>
      </c>
      <c r="C15" s="131"/>
      <c r="D15" s="131"/>
      <c r="E15" s="131"/>
      <c r="F15" s="131"/>
    </row>
    <row r="16" spans="1:8" ht="14.5" customHeight="1">
      <c r="A16" s="272">
        <v>8</v>
      </c>
      <c r="B16" s="54" t="s">
        <v>1370</v>
      </c>
      <c r="C16" s="131"/>
      <c r="D16" s="131"/>
      <c r="E16" s="131"/>
      <c r="F16" s="131"/>
    </row>
    <row r="17" spans="1:7" ht="14.5" customHeight="1">
      <c r="A17" s="272">
        <v>9</v>
      </c>
      <c r="B17" s="54" t="s">
        <v>1371</v>
      </c>
      <c r="C17" s="131"/>
      <c r="D17" s="131"/>
      <c r="E17" s="131"/>
      <c r="F17" s="131"/>
    </row>
    <row r="18" spans="1:7" ht="14.5" customHeight="1">
      <c r="A18" s="272">
        <v>10</v>
      </c>
      <c r="B18" s="54" t="s">
        <v>1372</v>
      </c>
      <c r="C18" s="131"/>
      <c r="D18" s="131"/>
      <c r="E18" s="131"/>
      <c r="F18" s="131"/>
    </row>
    <row r="19" spans="1:7" ht="14.5" customHeight="1">
      <c r="A19" s="452">
        <v>11</v>
      </c>
      <c r="B19" s="244" t="s">
        <v>1373</v>
      </c>
      <c r="C19" s="457"/>
      <c r="D19" s="457"/>
      <c r="E19" s="457"/>
      <c r="F19" s="457"/>
    </row>
    <row r="21" spans="1:7" ht="65" customHeight="1">
      <c r="A21" s="1090" t="s">
        <v>2088</v>
      </c>
      <c r="B21" s="1090"/>
      <c r="C21" s="1090"/>
      <c r="D21" s="1090"/>
      <c r="E21" s="1090"/>
      <c r="F21" s="1090"/>
      <c r="G21" s="1090"/>
    </row>
  </sheetData>
  <mergeCells count="1">
    <mergeCell ref="A21:G21"/>
  </mergeCells>
  <hyperlinks>
    <hyperlink ref="H5" location="Index!A1" display="Index" xr:uid="{488A892D-0665-4A40-BE14-CFA1D7D0A00E}"/>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6A400-2593-4C35-AC14-B09381CFF44C}">
  <dimension ref="A1:L32"/>
  <sheetViews>
    <sheetView workbookViewId="0"/>
  </sheetViews>
  <sheetFormatPr defaultColWidth="8.7265625" defaultRowHeight="14.5"/>
  <cols>
    <col min="1" max="1" width="8.7265625" style="22"/>
    <col min="2" max="2" width="56.7265625" style="22" customWidth="1"/>
    <col min="3" max="10" width="19.54296875" style="22" customWidth="1"/>
    <col min="11" max="16384" width="8.7265625" style="22"/>
  </cols>
  <sheetData>
    <row r="1" spans="1:12">
      <c r="A1" s="10" t="s">
        <v>1374</v>
      </c>
    </row>
    <row r="3" spans="1:12">
      <c r="L3" s="1063" t="s">
        <v>186</v>
      </c>
    </row>
    <row r="4" spans="1:12">
      <c r="A4" s="464" t="s">
        <v>235</v>
      </c>
      <c r="B4" s="464"/>
      <c r="C4" s="465" t="s">
        <v>201</v>
      </c>
      <c r="D4" s="465" t="s">
        <v>202</v>
      </c>
      <c r="E4" s="465" t="s">
        <v>203</v>
      </c>
      <c r="F4" s="465" t="s">
        <v>204</v>
      </c>
      <c r="G4" s="465" t="s">
        <v>205</v>
      </c>
      <c r="H4" s="465" t="s">
        <v>206</v>
      </c>
      <c r="I4" s="465" t="s">
        <v>1375</v>
      </c>
      <c r="J4" s="465" t="s">
        <v>1376</v>
      </c>
      <c r="L4" s="1063"/>
    </row>
    <row r="5" spans="1:12" ht="116">
      <c r="A5" s="466"/>
      <c r="B5" s="173" t="s">
        <v>1377</v>
      </c>
      <c r="C5" s="467" t="s">
        <v>1378</v>
      </c>
      <c r="D5" s="467" t="s">
        <v>1379</v>
      </c>
      <c r="E5" s="467" t="s">
        <v>1380</v>
      </c>
      <c r="F5" s="467" t="s">
        <v>1381</v>
      </c>
      <c r="G5" s="467" t="s">
        <v>1382</v>
      </c>
      <c r="H5" s="467" t="s">
        <v>1383</v>
      </c>
      <c r="I5" s="467" t="s">
        <v>1384</v>
      </c>
      <c r="J5" s="467" t="s">
        <v>1385</v>
      </c>
    </row>
    <row r="6" spans="1:12">
      <c r="A6" s="272">
        <v>1</v>
      </c>
      <c r="B6" s="410" t="s">
        <v>1334</v>
      </c>
      <c r="C6" s="131"/>
      <c r="D6" s="131"/>
      <c r="E6" s="131"/>
      <c r="F6" s="131"/>
      <c r="G6" s="131"/>
      <c r="H6" s="463"/>
      <c r="I6" s="131"/>
      <c r="J6" s="131"/>
    </row>
    <row r="7" spans="1:12">
      <c r="A7" s="272">
        <v>2</v>
      </c>
      <c r="B7" s="449" t="s">
        <v>1386</v>
      </c>
      <c r="C7" s="131"/>
      <c r="D7" s="131"/>
      <c r="E7" s="131"/>
      <c r="F7" s="131"/>
      <c r="G7" s="131"/>
      <c r="H7" s="463"/>
      <c r="I7" s="131"/>
      <c r="J7" s="131"/>
    </row>
    <row r="8" spans="1:12">
      <c r="A8" s="272">
        <v>3</v>
      </c>
      <c r="B8" s="448" t="s">
        <v>1387</v>
      </c>
      <c r="C8" s="131"/>
      <c r="D8" s="131"/>
      <c r="E8" s="131"/>
      <c r="F8" s="131"/>
      <c r="G8" s="131"/>
      <c r="H8" s="463"/>
      <c r="I8" s="131"/>
      <c r="J8" s="131"/>
    </row>
    <row r="9" spans="1:12">
      <c r="A9" s="272">
        <v>4</v>
      </c>
      <c r="B9" s="449" t="s">
        <v>1388</v>
      </c>
      <c r="C9" s="131"/>
      <c r="D9" s="131"/>
      <c r="E9" s="131"/>
      <c r="F9" s="131"/>
      <c r="G9" s="131"/>
      <c r="H9" s="463"/>
      <c r="I9" s="131"/>
      <c r="J9" s="131"/>
    </row>
    <row r="10" spans="1:12">
      <c r="A10" s="272">
        <v>5</v>
      </c>
      <c r="B10" s="449" t="s">
        <v>1389</v>
      </c>
      <c r="C10" s="131"/>
      <c r="D10" s="131"/>
      <c r="E10" s="131"/>
      <c r="F10" s="131"/>
      <c r="G10" s="131"/>
      <c r="H10" s="463"/>
      <c r="I10" s="131"/>
      <c r="J10" s="131"/>
    </row>
    <row r="11" spans="1:12">
      <c r="A11" s="272">
        <v>6</v>
      </c>
      <c r="B11" s="449" t="s">
        <v>1390</v>
      </c>
      <c r="C11" s="131"/>
      <c r="D11" s="131"/>
      <c r="E11" s="131"/>
      <c r="F11" s="131"/>
      <c r="G11" s="131"/>
      <c r="H11" s="463"/>
      <c r="I11" s="131"/>
      <c r="J11" s="131"/>
    </row>
    <row r="12" spans="1:12">
      <c r="A12" s="155">
        <v>7</v>
      </c>
      <c r="B12" s="410" t="s">
        <v>1391</v>
      </c>
      <c r="C12" s="131"/>
      <c r="D12" s="131"/>
      <c r="E12" s="131"/>
      <c r="F12" s="131"/>
      <c r="G12" s="131"/>
      <c r="H12" s="463"/>
      <c r="I12" s="131"/>
      <c r="J12" s="131"/>
    </row>
    <row r="13" spans="1:12">
      <c r="A13" s="155">
        <v>8</v>
      </c>
      <c r="B13" s="449" t="s">
        <v>1386</v>
      </c>
      <c r="C13" s="131"/>
      <c r="D13" s="131"/>
      <c r="E13" s="131"/>
      <c r="F13" s="131"/>
      <c r="G13" s="131"/>
      <c r="H13" s="463"/>
      <c r="I13" s="131"/>
      <c r="J13" s="131"/>
    </row>
    <row r="14" spans="1:12">
      <c r="A14" s="155">
        <v>9</v>
      </c>
      <c r="B14" s="448" t="s">
        <v>1387</v>
      </c>
      <c r="C14" s="131"/>
      <c r="D14" s="131"/>
      <c r="E14" s="131"/>
      <c r="F14" s="131"/>
      <c r="G14" s="131"/>
      <c r="H14" s="463"/>
      <c r="I14" s="131"/>
      <c r="J14" s="131"/>
    </row>
    <row r="15" spans="1:12">
      <c r="A15" s="155">
        <v>10</v>
      </c>
      <c r="B15" s="449" t="s">
        <v>1388</v>
      </c>
      <c r="C15" s="131"/>
      <c r="D15" s="131"/>
      <c r="E15" s="131"/>
      <c r="F15" s="131"/>
      <c r="G15" s="131"/>
      <c r="H15" s="463"/>
      <c r="I15" s="131"/>
      <c r="J15" s="131"/>
    </row>
    <row r="16" spans="1:12">
      <c r="A16" s="155">
        <v>11</v>
      </c>
      <c r="B16" s="449" t="s">
        <v>1389</v>
      </c>
      <c r="C16" s="131"/>
      <c r="D16" s="131"/>
      <c r="E16" s="131"/>
      <c r="F16" s="131"/>
      <c r="G16" s="131"/>
      <c r="H16" s="463"/>
      <c r="I16" s="131"/>
      <c r="J16" s="131"/>
    </row>
    <row r="17" spans="1:10">
      <c r="A17" s="155">
        <v>12</v>
      </c>
      <c r="B17" s="449" t="s">
        <v>1390</v>
      </c>
      <c r="C17" s="131"/>
      <c r="D17" s="131"/>
      <c r="E17" s="131"/>
      <c r="F17" s="131"/>
      <c r="G17" s="131"/>
      <c r="H17" s="463"/>
      <c r="I17" s="131"/>
      <c r="J17" s="131"/>
    </row>
    <row r="18" spans="1:10">
      <c r="A18" s="155">
        <v>13</v>
      </c>
      <c r="B18" s="131" t="s">
        <v>1336</v>
      </c>
      <c r="C18" s="131"/>
      <c r="D18" s="131"/>
      <c r="E18" s="131"/>
      <c r="F18" s="131"/>
      <c r="G18" s="131"/>
      <c r="H18" s="463"/>
      <c r="I18" s="131"/>
      <c r="J18" s="131"/>
    </row>
    <row r="19" spans="1:10">
      <c r="A19" s="155">
        <v>14</v>
      </c>
      <c r="B19" s="449" t="s">
        <v>1386</v>
      </c>
      <c r="C19" s="131"/>
      <c r="D19" s="131"/>
      <c r="E19" s="131"/>
      <c r="F19" s="131"/>
      <c r="G19" s="131"/>
      <c r="H19" s="463"/>
      <c r="I19" s="131"/>
      <c r="J19" s="131"/>
    </row>
    <row r="20" spans="1:10">
      <c r="A20" s="155">
        <v>15</v>
      </c>
      <c r="B20" s="448" t="s">
        <v>1387</v>
      </c>
      <c r="C20" s="131"/>
      <c r="D20" s="131"/>
      <c r="E20" s="131"/>
      <c r="F20" s="131"/>
      <c r="G20" s="131"/>
      <c r="H20" s="463"/>
      <c r="I20" s="131"/>
      <c r="J20" s="131"/>
    </row>
    <row r="21" spans="1:10">
      <c r="A21" s="155">
        <v>16</v>
      </c>
      <c r="B21" s="449" t="s">
        <v>1388</v>
      </c>
      <c r="C21" s="131"/>
      <c r="D21" s="131"/>
      <c r="E21" s="131"/>
      <c r="F21" s="131"/>
      <c r="G21" s="131"/>
      <c r="H21" s="463"/>
      <c r="I21" s="131"/>
      <c r="J21" s="131"/>
    </row>
    <row r="22" spans="1:10">
      <c r="A22" s="155">
        <v>17</v>
      </c>
      <c r="B22" s="449" t="s">
        <v>1389</v>
      </c>
      <c r="C22" s="131"/>
      <c r="D22" s="131"/>
      <c r="E22" s="131"/>
      <c r="F22" s="131"/>
      <c r="G22" s="131"/>
      <c r="H22" s="463"/>
      <c r="I22" s="131"/>
      <c r="J22" s="131"/>
    </row>
    <row r="23" spans="1:10">
      <c r="A23" s="155">
        <v>18</v>
      </c>
      <c r="B23" s="449" t="s">
        <v>1390</v>
      </c>
      <c r="C23" s="131"/>
      <c r="D23" s="131"/>
      <c r="E23" s="131"/>
      <c r="F23" s="131"/>
      <c r="G23" s="131"/>
      <c r="H23" s="463"/>
      <c r="I23" s="131"/>
      <c r="J23" s="131"/>
    </row>
    <row r="24" spans="1:10">
      <c r="A24" s="155">
        <v>19</v>
      </c>
      <c r="B24" s="442" t="s">
        <v>1337</v>
      </c>
      <c r="C24" s="131"/>
      <c r="D24" s="131"/>
      <c r="E24" s="131"/>
      <c r="F24" s="131"/>
      <c r="G24" s="131"/>
      <c r="H24" s="463"/>
      <c r="I24" s="131"/>
      <c r="J24" s="131"/>
    </row>
    <row r="25" spans="1:10">
      <c r="A25" s="155">
        <v>20</v>
      </c>
      <c r="B25" s="449" t="s">
        <v>1386</v>
      </c>
      <c r="C25" s="131"/>
      <c r="D25" s="131"/>
      <c r="E25" s="131"/>
      <c r="F25" s="131"/>
      <c r="G25" s="131"/>
      <c r="H25" s="463"/>
      <c r="I25" s="131"/>
      <c r="J25" s="131"/>
    </row>
    <row r="26" spans="1:10">
      <c r="A26" s="155">
        <v>21</v>
      </c>
      <c r="B26" s="448" t="s">
        <v>1387</v>
      </c>
      <c r="C26" s="131"/>
      <c r="D26" s="131"/>
      <c r="E26" s="131"/>
      <c r="F26" s="131"/>
      <c r="G26" s="131"/>
      <c r="H26" s="463"/>
      <c r="I26" s="131"/>
      <c r="J26" s="131"/>
    </row>
    <row r="27" spans="1:10">
      <c r="A27" s="155">
        <v>22</v>
      </c>
      <c r="B27" s="449" t="s">
        <v>1388</v>
      </c>
      <c r="C27" s="131"/>
      <c r="D27" s="131"/>
      <c r="E27" s="131"/>
      <c r="F27" s="131"/>
      <c r="G27" s="131"/>
      <c r="H27" s="463"/>
      <c r="I27" s="131"/>
      <c r="J27" s="131"/>
    </row>
    <row r="28" spans="1:10">
      <c r="A28" s="155">
        <v>23</v>
      </c>
      <c r="B28" s="449" t="s">
        <v>1389</v>
      </c>
      <c r="C28" s="131"/>
      <c r="D28" s="131"/>
      <c r="E28" s="131"/>
      <c r="F28" s="131"/>
      <c r="G28" s="131"/>
      <c r="H28" s="463"/>
      <c r="I28" s="131"/>
      <c r="J28" s="131"/>
    </row>
    <row r="29" spans="1:10">
      <c r="A29" s="155">
        <v>24</v>
      </c>
      <c r="B29" s="449" t="s">
        <v>1390</v>
      </c>
      <c r="C29" s="131"/>
      <c r="D29" s="131"/>
      <c r="E29" s="131"/>
      <c r="F29" s="131"/>
      <c r="G29" s="131"/>
      <c r="H29" s="463"/>
      <c r="I29" s="131"/>
      <c r="J29" s="131"/>
    </row>
    <row r="30" spans="1:10">
      <c r="A30" s="468">
        <v>25</v>
      </c>
      <c r="B30" s="444" t="s">
        <v>1392</v>
      </c>
      <c r="C30" s="457"/>
      <c r="D30" s="457"/>
      <c r="E30" s="457"/>
      <c r="F30" s="457"/>
      <c r="G30" s="457"/>
      <c r="H30" s="469"/>
      <c r="I30" s="457"/>
      <c r="J30" s="457"/>
    </row>
    <row r="32" spans="1:10" ht="59" customHeight="1">
      <c r="A32" s="1090" t="s">
        <v>2088</v>
      </c>
      <c r="B32" s="1090"/>
      <c r="C32" s="1090"/>
      <c r="D32" s="1090"/>
      <c r="E32" s="1090"/>
      <c r="F32" s="1090"/>
      <c r="G32" s="1090"/>
    </row>
  </sheetData>
  <mergeCells count="2">
    <mergeCell ref="L3:L4"/>
    <mergeCell ref="A32:G32"/>
  </mergeCells>
  <hyperlinks>
    <hyperlink ref="L3" location="Index!A1" display="Index" xr:uid="{FD9A2ED2-4E19-4EF8-8FF8-A9A9AC0E9839}"/>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A772D-053D-49F3-8787-F594F16B1461}">
  <dimension ref="A1:G8"/>
  <sheetViews>
    <sheetView workbookViewId="0"/>
  </sheetViews>
  <sheetFormatPr defaultColWidth="8.7265625" defaultRowHeight="14.5"/>
  <cols>
    <col min="1" max="1" width="8.7265625" style="22"/>
    <col min="2" max="2" width="47.81640625" style="22" customWidth="1"/>
    <col min="3" max="3" width="39.81640625" style="22" customWidth="1"/>
    <col min="4" max="16384" width="8.7265625" style="22"/>
  </cols>
  <sheetData>
    <row r="1" spans="1:7">
      <c r="A1" s="10" t="s">
        <v>1393</v>
      </c>
    </row>
    <row r="3" spans="1:7">
      <c r="F3" s="1063" t="s">
        <v>186</v>
      </c>
    </row>
    <row r="4" spans="1:7">
      <c r="A4" s="464" t="s">
        <v>218</v>
      </c>
      <c r="B4" s="4"/>
      <c r="C4" s="155" t="s">
        <v>201</v>
      </c>
      <c r="F4" s="1063"/>
    </row>
    <row r="5" spans="1:7" ht="24">
      <c r="A5" s="365"/>
      <c r="B5" s="365" t="s">
        <v>1394</v>
      </c>
      <c r="C5" s="473" t="s">
        <v>1395</v>
      </c>
    </row>
    <row r="6" spans="1:7">
      <c r="A6" s="470">
        <v>1</v>
      </c>
      <c r="B6" s="471" t="s">
        <v>1396</v>
      </c>
      <c r="C6" s="472"/>
    </row>
    <row r="8" spans="1:7" ht="70.5" customHeight="1">
      <c r="A8" s="1090" t="s">
        <v>2088</v>
      </c>
      <c r="B8" s="1090"/>
      <c r="C8" s="1090"/>
      <c r="D8" s="1090"/>
      <c r="E8" s="1090"/>
      <c r="F8" s="1090"/>
      <c r="G8" s="1090"/>
    </row>
  </sheetData>
  <mergeCells count="2">
    <mergeCell ref="F3:F4"/>
    <mergeCell ref="A8:G8"/>
  </mergeCells>
  <hyperlinks>
    <hyperlink ref="F3" location="Index!A1" display="Index" xr:uid="{D308078C-B87B-4690-941C-9C66284C687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D1421-3889-47F0-96A5-9883A9B4BD0E}">
  <dimension ref="A1:L27"/>
  <sheetViews>
    <sheetView workbookViewId="0"/>
  </sheetViews>
  <sheetFormatPr defaultColWidth="8.7265625" defaultRowHeight="14.5"/>
  <cols>
    <col min="1" max="1" width="33" style="22" customWidth="1"/>
    <col min="2" max="2" width="8.7265625" style="22"/>
    <col min="3" max="3" width="12" style="22" customWidth="1"/>
    <col min="4" max="4" width="12.81640625" style="22" customWidth="1"/>
    <col min="5" max="5" width="10.26953125" style="22" customWidth="1"/>
    <col min="6" max="6" width="11.54296875" style="22" customWidth="1"/>
    <col min="7" max="7" width="10.54296875" style="22" customWidth="1"/>
    <col min="8" max="8" width="10.453125" style="22" customWidth="1"/>
    <col min="9" max="9" width="11.54296875" style="22" customWidth="1"/>
    <col min="10" max="16384" width="8.7265625" style="22"/>
  </cols>
  <sheetData>
    <row r="1" spans="1:12">
      <c r="A1" s="10" t="s">
        <v>220</v>
      </c>
    </row>
    <row r="3" spans="1:12">
      <c r="A3" s="4"/>
      <c r="B3" s="4"/>
      <c r="C3" s="13" t="s">
        <v>201</v>
      </c>
      <c r="D3" s="13" t="s">
        <v>202</v>
      </c>
      <c r="E3" s="13" t="s">
        <v>203</v>
      </c>
      <c r="F3" s="13" t="s">
        <v>204</v>
      </c>
      <c r="G3" s="13" t="s">
        <v>205</v>
      </c>
      <c r="H3" s="13" t="s">
        <v>206</v>
      </c>
      <c r="I3" s="13" t="s">
        <v>207</v>
      </c>
      <c r="K3" s="967" t="s">
        <v>186</v>
      </c>
      <c r="L3" s="974"/>
    </row>
    <row r="4" spans="1:12" ht="14.5" customHeight="1">
      <c r="A4" s="4"/>
      <c r="B4" s="4" t="s">
        <v>221</v>
      </c>
      <c r="C4" s="33"/>
      <c r="D4" s="33"/>
      <c r="E4" s="975" t="s">
        <v>224</v>
      </c>
      <c r="F4" s="975"/>
      <c r="G4" s="975"/>
      <c r="H4" s="975"/>
      <c r="I4" s="975"/>
      <c r="K4" s="967"/>
      <c r="L4" s="974"/>
    </row>
    <row r="5" spans="1:12" ht="84.5">
      <c r="A5" s="977" t="s">
        <v>235</v>
      </c>
      <c r="B5" s="977"/>
      <c r="C5" s="32" t="s">
        <v>222</v>
      </c>
      <c r="D5" s="32" t="s">
        <v>223</v>
      </c>
      <c r="E5" s="32" t="s">
        <v>225</v>
      </c>
      <c r="F5" s="32" t="s">
        <v>226</v>
      </c>
      <c r="G5" s="32" t="s">
        <v>227</v>
      </c>
      <c r="H5" s="32" t="s">
        <v>228</v>
      </c>
      <c r="I5" s="32" t="s">
        <v>229</v>
      </c>
    </row>
    <row r="6" spans="1:12">
      <c r="A6" s="35" t="s">
        <v>233</v>
      </c>
      <c r="B6" s="976" t="s">
        <v>230</v>
      </c>
      <c r="C6" s="976"/>
      <c r="D6" s="976"/>
      <c r="E6" s="976"/>
      <c r="F6" s="976"/>
      <c r="G6" s="976"/>
      <c r="H6" s="976"/>
      <c r="I6" s="17"/>
    </row>
    <row r="7" spans="1:12">
      <c r="A7" s="102" t="s">
        <v>1957</v>
      </c>
      <c r="B7" s="15"/>
      <c r="C7" s="885">
        <v>150111</v>
      </c>
      <c r="D7" s="885">
        <v>150111</v>
      </c>
      <c r="E7" s="885">
        <v>150111</v>
      </c>
      <c r="F7" s="885"/>
      <c r="G7" s="885"/>
      <c r="H7" s="885"/>
      <c r="I7" s="885"/>
    </row>
    <row r="8" spans="1:12">
      <c r="A8" s="102" t="s">
        <v>1958</v>
      </c>
      <c r="B8" s="15"/>
      <c r="C8" s="885">
        <v>22567</v>
      </c>
      <c r="D8" s="885">
        <v>22567</v>
      </c>
      <c r="E8" s="885">
        <v>22567</v>
      </c>
      <c r="F8" s="885"/>
      <c r="G8" s="885"/>
      <c r="H8" s="885"/>
      <c r="I8" s="885"/>
    </row>
    <row r="9" spans="1:12">
      <c r="A9" s="102" t="s">
        <v>1959</v>
      </c>
      <c r="B9" s="15"/>
      <c r="C9" s="885">
        <v>1329056</v>
      </c>
      <c r="D9" s="885">
        <v>1329060</v>
      </c>
      <c r="E9" s="885">
        <v>1329060</v>
      </c>
      <c r="F9" s="885"/>
      <c r="G9" s="885"/>
      <c r="H9" s="885"/>
      <c r="I9" s="885"/>
    </row>
    <row r="10" spans="1:12">
      <c r="A10" s="102" t="s">
        <v>1960</v>
      </c>
      <c r="B10" s="15"/>
      <c r="C10" s="885">
        <v>215816</v>
      </c>
      <c r="D10" s="885">
        <v>182562</v>
      </c>
      <c r="E10" s="885">
        <v>142593</v>
      </c>
      <c r="F10" s="885">
        <v>8624</v>
      </c>
      <c r="G10" s="885"/>
      <c r="H10" s="885">
        <v>37242</v>
      </c>
      <c r="I10" s="885">
        <v>1355</v>
      </c>
    </row>
    <row r="11" spans="1:12">
      <c r="A11" s="102" t="s">
        <v>1961</v>
      </c>
      <c r="B11" s="15"/>
      <c r="C11" s="885">
        <v>7305</v>
      </c>
      <c r="D11" s="885">
        <v>7305</v>
      </c>
      <c r="E11" s="885">
        <v>7305</v>
      </c>
      <c r="F11" s="885"/>
      <c r="G11" s="885"/>
      <c r="H11" s="885"/>
      <c r="I11" s="885"/>
    </row>
    <row r="12" spans="1:12">
      <c r="A12" s="102" t="s">
        <v>1962</v>
      </c>
      <c r="B12" s="15"/>
      <c r="C12" s="885">
        <v>760</v>
      </c>
      <c r="D12" s="885">
        <v>15667.840353540001</v>
      </c>
      <c r="E12" s="885">
        <v>14158.738350540001</v>
      </c>
      <c r="F12" s="885"/>
      <c r="G12" s="885"/>
      <c r="H12" s="885"/>
      <c r="I12" s="885">
        <v>1509.102003</v>
      </c>
    </row>
    <row r="13" spans="1:12">
      <c r="A13" s="102" t="s">
        <v>1963</v>
      </c>
      <c r="B13" s="15"/>
      <c r="C13" s="885">
        <v>7533</v>
      </c>
      <c r="D13" s="885">
        <v>5764.1126720000002</v>
      </c>
      <c r="E13" s="885"/>
      <c r="F13" s="885"/>
      <c r="G13" s="885"/>
      <c r="H13" s="885"/>
      <c r="I13" s="885">
        <v>5764.1126720000002</v>
      </c>
    </row>
    <row r="14" spans="1:12">
      <c r="A14" s="102" t="s">
        <v>1964</v>
      </c>
      <c r="B14" s="15"/>
      <c r="C14" s="885">
        <v>2</v>
      </c>
      <c r="D14" s="885">
        <v>2</v>
      </c>
      <c r="E14" s="885">
        <v>2</v>
      </c>
      <c r="F14" s="885"/>
      <c r="G14" s="885"/>
      <c r="H14" s="885"/>
      <c r="I14" s="885"/>
    </row>
    <row r="15" spans="1:12">
      <c r="A15" s="102" t="s">
        <v>1965</v>
      </c>
      <c r="B15" s="15"/>
      <c r="C15" s="885">
        <v>98</v>
      </c>
      <c r="D15" s="885">
        <v>98</v>
      </c>
      <c r="E15" s="885">
        <v>98</v>
      </c>
      <c r="F15" s="885"/>
      <c r="G15" s="885"/>
      <c r="H15" s="885"/>
      <c r="I15" s="885"/>
    </row>
    <row r="16" spans="1:12">
      <c r="A16" s="103" t="s">
        <v>1170</v>
      </c>
      <c r="B16" s="37"/>
      <c r="C16" s="885">
        <v>22517</v>
      </c>
      <c r="D16" s="885">
        <v>20297.05</v>
      </c>
      <c r="E16" s="885">
        <v>20297.05</v>
      </c>
      <c r="F16" s="886"/>
      <c r="G16" s="885"/>
      <c r="H16" s="885"/>
      <c r="I16" s="886"/>
    </row>
    <row r="17" spans="1:9">
      <c r="A17" s="31" t="s">
        <v>458</v>
      </c>
      <c r="B17"/>
      <c r="C17" s="887">
        <v>1755765</v>
      </c>
      <c r="D17" s="887">
        <v>1733434.0030255399</v>
      </c>
      <c r="E17" s="887">
        <v>1686191.78835054</v>
      </c>
      <c r="F17" s="885">
        <v>8624</v>
      </c>
      <c r="G17" s="887">
        <v>0</v>
      </c>
      <c r="H17" s="887">
        <v>37242</v>
      </c>
      <c r="I17" s="888">
        <v>8628.2146749999993</v>
      </c>
    </row>
    <row r="18" spans="1:9">
      <c r="A18" s="38" t="s">
        <v>234</v>
      </c>
      <c r="B18" s="973" t="s">
        <v>231</v>
      </c>
      <c r="C18" s="973"/>
      <c r="D18" s="973"/>
      <c r="E18" s="973"/>
      <c r="F18" s="973"/>
      <c r="G18" s="973"/>
      <c r="H18" s="973"/>
      <c r="I18" s="15"/>
    </row>
    <row r="19" spans="1:9">
      <c r="A19" s="102" t="s">
        <v>1966</v>
      </c>
      <c r="B19" s="15"/>
      <c r="C19" s="885">
        <v>12003</v>
      </c>
      <c r="D19" s="885">
        <v>12003</v>
      </c>
      <c r="E19" s="885"/>
      <c r="F19" s="885"/>
      <c r="G19" s="885"/>
      <c r="H19" s="885"/>
      <c r="I19" s="885">
        <v>12003</v>
      </c>
    </row>
    <row r="20" spans="1:9">
      <c r="A20" s="102" t="s">
        <v>1967</v>
      </c>
      <c r="B20" s="15"/>
      <c r="C20" s="885">
        <v>921182</v>
      </c>
      <c r="D20" s="885">
        <v>921582</v>
      </c>
      <c r="E20" s="885"/>
      <c r="F20" s="885"/>
      <c r="G20" s="885"/>
      <c r="H20" s="885"/>
      <c r="I20" s="885">
        <v>921582</v>
      </c>
    </row>
    <row r="21" spans="1:9">
      <c r="A21" s="102" t="s">
        <v>1968</v>
      </c>
      <c r="B21" s="15"/>
      <c r="C21" s="885">
        <v>3129</v>
      </c>
      <c r="D21" s="885">
        <v>3129</v>
      </c>
      <c r="E21" s="885"/>
      <c r="F21" s="885">
        <v>3129</v>
      </c>
      <c r="G21" s="885"/>
      <c r="H21" s="885">
        <v>3129</v>
      </c>
      <c r="I21" s="885">
        <v>0</v>
      </c>
    </row>
    <row r="22" spans="1:9">
      <c r="A22" s="102" t="s">
        <v>1969</v>
      </c>
      <c r="B22" s="15"/>
      <c r="C22" s="885">
        <v>12983</v>
      </c>
      <c r="D22" s="885">
        <v>12354</v>
      </c>
      <c r="E22" s="885"/>
      <c r="F22" s="885"/>
      <c r="G22" s="885"/>
      <c r="H22" s="885"/>
      <c r="I22" s="885">
        <v>12354</v>
      </c>
    </row>
    <row r="23" spans="1:9">
      <c r="A23" s="102" t="s">
        <v>1970</v>
      </c>
      <c r="B23" s="15"/>
      <c r="C23" s="885">
        <v>50736</v>
      </c>
      <c r="D23" s="885">
        <v>26983</v>
      </c>
      <c r="E23" s="885"/>
      <c r="F23" s="885"/>
      <c r="G23" s="885"/>
      <c r="H23" s="885"/>
      <c r="I23" s="885">
        <v>26983</v>
      </c>
    </row>
    <row r="24" spans="1:9">
      <c r="A24" s="102" t="s">
        <v>1971</v>
      </c>
      <c r="B24" s="15"/>
      <c r="C24" s="885">
        <v>494823</v>
      </c>
      <c r="D24" s="885">
        <v>496474</v>
      </c>
      <c r="E24" s="885"/>
      <c r="F24" s="885"/>
      <c r="G24" s="885"/>
      <c r="H24" s="885"/>
      <c r="I24" s="885">
        <v>496474</v>
      </c>
    </row>
    <row r="25" spans="1:9">
      <c r="A25" s="103" t="s">
        <v>1972</v>
      </c>
      <c r="B25" s="37"/>
      <c r="C25" s="885">
        <v>43518</v>
      </c>
      <c r="D25" s="885">
        <v>43518</v>
      </c>
      <c r="E25" s="885"/>
      <c r="F25" s="886"/>
      <c r="G25" s="885"/>
      <c r="H25" s="885"/>
      <c r="I25" s="886">
        <v>43518</v>
      </c>
    </row>
    <row r="26" spans="1:9">
      <c r="A26" s="31" t="s">
        <v>459</v>
      </c>
      <c r="B26"/>
      <c r="C26" s="887">
        <v>1538374</v>
      </c>
      <c r="D26" s="887">
        <v>1516043</v>
      </c>
      <c r="E26" s="887">
        <v>0</v>
      </c>
      <c r="F26" s="885">
        <v>3129</v>
      </c>
      <c r="G26" s="887">
        <v>0</v>
      </c>
      <c r="H26" s="887">
        <v>3129</v>
      </c>
      <c r="I26" s="888">
        <v>1512914</v>
      </c>
    </row>
    <row r="27" spans="1:9">
      <c r="A27" s="38"/>
      <c r="B27" s="973"/>
      <c r="C27" s="973"/>
      <c r="D27" s="973"/>
      <c r="E27" s="973"/>
      <c r="F27" s="973"/>
      <c r="G27" s="973"/>
      <c r="H27" s="973"/>
      <c r="I27" s="15"/>
    </row>
  </sheetData>
  <mergeCells count="7">
    <mergeCell ref="B27:H27"/>
    <mergeCell ref="B18:H18"/>
    <mergeCell ref="L3:L4"/>
    <mergeCell ref="K3:K4"/>
    <mergeCell ref="E4:I4"/>
    <mergeCell ref="B6:H6"/>
    <mergeCell ref="A5:B5"/>
  </mergeCells>
  <hyperlinks>
    <hyperlink ref="K3" location="Index!A1" display="Index" xr:uid="{5282F04A-FC64-4EB8-A420-8990E1574602}"/>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2C4C4-2B62-42E0-A6B1-86C6F09D9580}">
  <dimension ref="A1:N15"/>
  <sheetViews>
    <sheetView workbookViewId="0"/>
  </sheetViews>
  <sheetFormatPr defaultColWidth="8.7265625" defaultRowHeight="14.5"/>
  <cols>
    <col min="1" max="1" width="8.7265625" style="22"/>
    <col min="2" max="2" width="40.54296875" style="22" customWidth="1"/>
    <col min="3" max="12" width="18.1796875" style="22" customWidth="1"/>
    <col min="13" max="16384" width="8.7265625" style="22"/>
  </cols>
  <sheetData>
    <row r="1" spans="1:14">
      <c r="A1" s="10" t="s">
        <v>1397</v>
      </c>
    </row>
    <row r="4" spans="1:14">
      <c r="A4" s="446"/>
      <c r="B4" s="446"/>
      <c r="C4" s="447" t="s">
        <v>1292</v>
      </c>
      <c r="D4" s="447" t="s">
        <v>202</v>
      </c>
      <c r="E4" s="447" t="s">
        <v>203</v>
      </c>
      <c r="F4" s="447" t="s">
        <v>204</v>
      </c>
      <c r="G4" s="447" t="s">
        <v>205</v>
      </c>
      <c r="H4" s="447" t="s">
        <v>206</v>
      </c>
      <c r="I4" s="447" t="s">
        <v>207</v>
      </c>
      <c r="J4" s="447" t="s">
        <v>208</v>
      </c>
      <c r="K4" s="447" t="s">
        <v>465</v>
      </c>
      <c r="L4" s="447" t="s">
        <v>466</v>
      </c>
      <c r="N4" s="1063" t="s">
        <v>186</v>
      </c>
    </row>
    <row r="5" spans="1:14">
      <c r="A5" s="461"/>
      <c r="B5" s="479"/>
      <c r="C5" s="1091" t="s">
        <v>1398</v>
      </c>
      <c r="D5" s="1091"/>
      <c r="E5" s="1091"/>
      <c r="F5" s="1091" t="s">
        <v>1399</v>
      </c>
      <c r="G5" s="1091"/>
      <c r="H5" s="1091"/>
      <c r="I5" s="1091"/>
      <c r="J5" s="1091"/>
      <c r="K5" s="1091"/>
      <c r="L5" s="480"/>
      <c r="N5" s="1063"/>
    </row>
    <row r="6" spans="1:14" ht="34.5">
      <c r="A6" s="97" t="s">
        <v>235</v>
      </c>
      <c r="B6" s="461"/>
      <c r="C6" s="481" t="s">
        <v>1334</v>
      </c>
      <c r="D6" s="481" t="s">
        <v>1391</v>
      </c>
      <c r="E6" s="481" t="s">
        <v>1400</v>
      </c>
      <c r="F6" s="486" t="s">
        <v>1401</v>
      </c>
      <c r="G6" s="481" t="s">
        <v>1402</v>
      </c>
      <c r="H6" s="481" t="s">
        <v>1403</v>
      </c>
      <c r="I6" s="481" t="s">
        <v>1404</v>
      </c>
      <c r="J6" s="481" t="s">
        <v>1405</v>
      </c>
      <c r="K6" s="481" t="s">
        <v>1406</v>
      </c>
      <c r="L6" s="486" t="s">
        <v>1407</v>
      </c>
    </row>
    <row r="7" spans="1:14">
      <c r="A7" s="474">
        <v>1</v>
      </c>
      <c r="B7" s="460" t="s">
        <v>1408</v>
      </c>
      <c r="C7" s="475"/>
      <c r="D7" s="475"/>
      <c r="E7" s="475"/>
      <c r="F7" s="475"/>
      <c r="G7" s="475"/>
      <c r="H7" s="475"/>
      <c r="I7" s="475"/>
      <c r="J7" s="475"/>
      <c r="K7" s="475"/>
      <c r="L7" s="476"/>
    </row>
    <row r="8" spans="1:14">
      <c r="A8" s="477">
        <v>2</v>
      </c>
      <c r="B8" s="478" t="s">
        <v>1409</v>
      </c>
      <c r="C8" s="475"/>
      <c r="D8" s="475"/>
      <c r="E8" s="475"/>
      <c r="F8" s="475"/>
      <c r="G8" s="475"/>
      <c r="H8" s="475"/>
      <c r="I8" s="475"/>
      <c r="J8" s="475"/>
      <c r="K8" s="475"/>
      <c r="L8" s="476"/>
    </row>
    <row r="9" spans="1:14">
      <c r="A9" s="477">
        <v>3</v>
      </c>
      <c r="B9" s="478" t="s">
        <v>1410</v>
      </c>
      <c r="C9" s="475"/>
      <c r="D9" s="475"/>
      <c r="E9" s="475"/>
      <c r="F9" s="475"/>
      <c r="G9" s="475"/>
      <c r="H9" s="475"/>
      <c r="I9" s="475"/>
      <c r="J9" s="475"/>
      <c r="K9" s="475"/>
      <c r="L9" s="476"/>
    </row>
    <row r="10" spans="1:14">
      <c r="A10" s="477">
        <v>4</v>
      </c>
      <c r="B10" s="478" t="s">
        <v>1411</v>
      </c>
      <c r="C10" s="475"/>
      <c r="D10" s="475"/>
      <c r="E10" s="475"/>
      <c r="F10" s="475"/>
      <c r="G10" s="475"/>
      <c r="H10" s="475"/>
      <c r="I10" s="475"/>
      <c r="J10" s="475"/>
      <c r="K10" s="475"/>
      <c r="L10" s="476"/>
    </row>
    <row r="11" spans="1:14">
      <c r="A11" s="474">
        <v>5</v>
      </c>
      <c r="B11" s="460" t="s">
        <v>1412</v>
      </c>
      <c r="C11" s="475"/>
      <c r="D11" s="475"/>
      <c r="E11" s="475"/>
      <c r="F11" s="475"/>
      <c r="G11" s="475"/>
      <c r="H11" s="475"/>
      <c r="I11" s="475"/>
      <c r="J11" s="475"/>
      <c r="K11" s="475"/>
      <c r="L11" s="476"/>
    </row>
    <row r="12" spans="1:14">
      <c r="A12" s="477">
        <v>6</v>
      </c>
      <c r="B12" s="478" t="s">
        <v>1413</v>
      </c>
      <c r="C12" s="475"/>
      <c r="D12" s="475"/>
      <c r="E12" s="475"/>
      <c r="F12" s="475"/>
      <c r="G12" s="475"/>
      <c r="H12" s="475"/>
      <c r="I12" s="475"/>
      <c r="J12" s="475"/>
      <c r="K12" s="475"/>
      <c r="L12" s="476"/>
    </row>
    <row r="13" spans="1:14">
      <c r="A13" s="482">
        <v>7</v>
      </c>
      <c r="B13" s="483" t="s">
        <v>1414</v>
      </c>
      <c r="C13" s="484"/>
      <c r="D13" s="484"/>
      <c r="E13" s="484"/>
      <c r="F13" s="484"/>
      <c r="G13" s="484"/>
      <c r="H13" s="484"/>
      <c r="I13" s="484"/>
      <c r="J13" s="484"/>
      <c r="K13" s="484"/>
      <c r="L13" s="485"/>
    </row>
    <row r="15" spans="1:14" ht="63.5" customHeight="1">
      <c r="A15" s="1090" t="s">
        <v>2088</v>
      </c>
      <c r="B15" s="1090"/>
      <c r="C15" s="1090"/>
      <c r="D15" s="1090"/>
      <c r="E15" s="1090"/>
      <c r="F15" s="1090"/>
      <c r="G15" s="1090"/>
    </row>
  </sheetData>
  <mergeCells count="4">
    <mergeCell ref="C5:E5"/>
    <mergeCell ref="F5:K5"/>
    <mergeCell ref="N4:N5"/>
    <mergeCell ref="A15:G15"/>
  </mergeCells>
  <hyperlinks>
    <hyperlink ref="N4" location="Index!A1" display="Index" xr:uid="{C49CB26D-6616-4186-82D5-F21E4A75A29F}"/>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1C0BA-7C57-465B-9CD2-D712345C0370}">
  <dimension ref="A1:F25"/>
  <sheetViews>
    <sheetView workbookViewId="0"/>
  </sheetViews>
  <sheetFormatPr defaultColWidth="8.7265625" defaultRowHeight="14.5"/>
  <cols>
    <col min="1" max="1" width="12.7265625" style="511" customWidth="1"/>
    <col min="2" max="2" width="88.54296875" style="511" customWidth="1"/>
    <col min="3" max="3" width="4.7265625" style="511" customWidth="1"/>
    <col min="4" max="4" width="71.54296875" style="511" customWidth="1"/>
    <col min="5" max="16384" width="8.7265625" style="511"/>
  </cols>
  <sheetData>
    <row r="1" spans="1:6">
      <c r="A1" s="512" t="s">
        <v>1501</v>
      </c>
      <c r="B1" s="513"/>
      <c r="C1" s="513"/>
      <c r="D1" s="514"/>
    </row>
    <row r="2" spans="1:6">
      <c r="A2" s="515"/>
      <c r="B2" s="513"/>
      <c r="C2" s="513"/>
      <c r="D2" s="514"/>
    </row>
    <row r="3" spans="1:6">
      <c r="A3" s="514"/>
      <c r="B3" s="513"/>
      <c r="C3" s="513"/>
      <c r="D3" s="516"/>
    </row>
    <row r="4" spans="1:6">
      <c r="A4" s="519"/>
      <c r="B4" s="519"/>
      <c r="C4" s="519"/>
      <c r="D4" s="519"/>
      <c r="F4" s="1011" t="s">
        <v>186</v>
      </c>
    </row>
    <row r="5" spans="1:6">
      <c r="A5" s="519" t="s">
        <v>162</v>
      </c>
      <c r="B5" s="519" t="s">
        <v>1502</v>
      </c>
      <c r="C5" s="519"/>
      <c r="D5" s="519"/>
      <c r="F5" s="1011"/>
    </row>
    <row r="6" spans="1:6" ht="115">
      <c r="A6" s="520" t="s">
        <v>164</v>
      </c>
      <c r="B6" s="521" t="s">
        <v>1503</v>
      </c>
      <c r="C6" s="521"/>
      <c r="D6" s="522" t="s">
        <v>2010</v>
      </c>
    </row>
    <row r="7" spans="1:6" ht="103.5">
      <c r="A7" s="523" t="s">
        <v>190</v>
      </c>
      <c r="B7" s="524" t="s">
        <v>1504</v>
      </c>
      <c r="C7" s="524"/>
      <c r="D7" s="525" t="s">
        <v>2011</v>
      </c>
    </row>
    <row r="8" spans="1:6" ht="69">
      <c r="A8" s="523" t="s">
        <v>193</v>
      </c>
      <c r="B8" s="524" t="s">
        <v>1505</v>
      </c>
      <c r="C8" s="524"/>
      <c r="D8" s="525" t="s">
        <v>2012</v>
      </c>
    </row>
    <row r="9" spans="1:6" ht="80.5">
      <c r="A9" s="523" t="s">
        <v>173</v>
      </c>
      <c r="B9" s="524" t="s">
        <v>1506</v>
      </c>
      <c r="C9" s="524"/>
      <c r="D9" s="525" t="s">
        <v>2013</v>
      </c>
    </row>
    <row r="10" spans="1:6">
      <c r="A10" s="519"/>
      <c r="B10" s="519" t="s">
        <v>1507</v>
      </c>
      <c r="C10" s="519"/>
      <c r="D10" s="519"/>
    </row>
    <row r="11" spans="1:6" ht="80.5">
      <c r="A11" s="520" t="s">
        <v>175</v>
      </c>
      <c r="B11" s="521" t="s">
        <v>1508</v>
      </c>
      <c r="C11" s="521"/>
      <c r="D11" s="522" t="s">
        <v>2014</v>
      </c>
    </row>
    <row r="12" spans="1:6" ht="80.5">
      <c r="A12" s="523" t="s">
        <v>178</v>
      </c>
      <c r="B12" s="524" t="s">
        <v>1509</v>
      </c>
      <c r="C12" s="524"/>
      <c r="D12" s="525" t="s">
        <v>2015</v>
      </c>
    </row>
    <row r="13" spans="1:6" ht="69">
      <c r="A13" s="523" t="s">
        <v>181</v>
      </c>
      <c r="B13" s="524" t="s">
        <v>1510</v>
      </c>
      <c r="C13" s="524"/>
      <c r="D13" s="525" t="s">
        <v>2016</v>
      </c>
    </row>
    <row r="14" spans="1:6" ht="80.5">
      <c r="A14" s="523" t="s">
        <v>326</v>
      </c>
      <c r="B14" s="524" t="s">
        <v>1511</v>
      </c>
      <c r="C14" s="524"/>
      <c r="D14" s="525" t="s">
        <v>2017</v>
      </c>
    </row>
    <row r="15" spans="1:6" ht="57.5">
      <c r="A15" s="523" t="s">
        <v>373</v>
      </c>
      <c r="B15" s="524" t="s">
        <v>1512</v>
      </c>
      <c r="C15" s="524"/>
      <c r="D15" s="525" t="s">
        <v>2018</v>
      </c>
    </row>
    <row r="16" spans="1:6">
      <c r="A16" s="519"/>
      <c r="B16" s="519" t="s">
        <v>1513</v>
      </c>
      <c r="C16" s="519"/>
      <c r="D16" s="519"/>
    </row>
    <row r="17" spans="1:4" ht="103.5">
      <c r="A17" s="520" t="s">
        <v>1331</v>
      </c>
      <c r="B17" s="521" t="s">
        <v>1514</v>
      </c>
      <c r="C17" s="521"/>
      <c r="D17" s="522" t="s">
        <v>2019</v>
      </c>
    </row>
    <row r="18" spans="1:4" ht="69">
      <c r="A18" s="523" t="s">
        <v>1515</v>
      </c>
      <c r="B18" s="524" t="s">
        <v>1516</v>
      </c>
      <c r="C18" s="524"/>
      <c r="D18" s="525" t="s">
        <v>2020</v>
      </c>
    </row>
    <row r="19" spans="1:4" ht="184">
      <c r="A19" s="523" t="s">
        <v>1517</v>
      </c>
      <c r="B19" s="524" t="s">
        <v>1518</v>
      </c>
      <c r="C19" s="524"/>
      <c r="D19" s="525" t="s">
        <v>2021</v>
      </c>
    </row>
    <row r="20" spans="1:4" ht="115">
      <c r="A20" s="523" t="s">
        <v>1519</v>
      </c>
      <c r="B20" s="524" t="s">
        <v>1520</v>
      </c>
      <c r="C20" s="524"/>
      <c r="D20" s="525" t="s">
        <v>2022</v>
      </c>
    </row>
    <row r="21" spans="1:4" ht="69">
      <c r="A21" s="523" t="s">
        <v>1521</v>
      </c>
      <c r="B21" s="524" t="s">
        <v>1522</v>
      </c>
      <c r="C21" s="524"/>
      <c r="D21" s="525" t="s">
        <v>2023</v>
      </c>
    </row>
    <row r="22" spans="1:4" ht="80.5">
      <c r="A22" s="523" t="s">
        <v>1523</v>
      </c>
      <c r="B22" s="524" t="s">
        <v>1524</v>
      </c>
      <c r="C22" s="524"/>
      <c r="D22" s="525" t="s">
        <v>2024</v>
      </c>
    </row>
    <row r="23" spans="1:4" ht="103.5">
      <c r="A23" s="523" t="s">
        <v>1525</v>
      </c>
      <c r="B23" s="524" t="s">
        <v>1526</v>
      </c>
      <c r="C23" s="524"/>
      <c r="D23" s="525" t="s">
        <v>2025</v>
      </c>
    </row>
    <row r="24" spans="1:4" ht="57.5">
      <c r="A24" s="523" t="s">
        <v>1527</v>
      </c>
      <c r="B24" s="524" t="s">
        <v>1528</v>
      </c>
      <c r="C24" s="524"/>
      <c r="D24" s="525" t="s">
        <v>2026</v>
      </c>
    </row>
    <row r="25" spans="1:4" ht="69">
      <c r="A25" s="523" t="s">
        <v>1529</v>
      </c>
      <c r="B25" s="524" t="s">
        <v>1530</v>
      </c>
      <c r="C25" s="524"/>
      <c r="D25" s="525" t="s">
        <v>2027</v>
      </c>
    </row>
  </sheetData>
  <mergeCells count="1">
    <mergeCell ref="F4:F5"/>
  </mergeCells>
  <hyperlinks>
    <hyperlink ref="F4:F5" location="Index!A1" display="Index" xr:uid="{31970B05-7820-4F49-86DB-DDEC05977D8B}"/>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4869E-5C3C-48B9-B825-4476EAB11DAD}">
  <dimension ref="A1:F24"/>
  <sheetViews>
    <sheetView workbookViewId="0"/>
  </sheetViews>
  <sheetFormatPr defaultColWidth="8.7265625" defaultRowHeight="14.5"/>
  <cols>
    <col min="1" max="1" width="10.54296875" style="22" customWidth="1"/>
    <col min="2" max="2" width="88.54296875" style="22" customWidth="1"/>
    <col min="3" max="3" width="3.54296875" style="22" customWidth="1"/>
    <col min="4" max="4" width="71.54296875" style="22" customWidth="1"/>
    <col min="5" max="16384" width="8.7265625" style="22"/>
  </cols>
  <sheetData>
    <row r="1" spans="1:6">
      <c r="A1" s="512" t="s">
        <v>1531</v>
      </c>
      <c r="B1" s="526"/>
      <c r="C1" s="526"/>
      <c r="D1" s="527"/>
    </row>
    <row r="2" spans="1:6">
      <c r="A2" s="528"/>
      <c r="B2" s="526"/>
      <c r="C2" s="526"/>
      <c r="D2" s="527"/>
    </row>
    <row r="3" spans="1:6">
      <c r="A3" s="526"/>
      <c r="B3" s="526"/>
      <c r="C3" s="529"/>
      <c r="D3" s="527"/>
    </row>
    <row r="4" spans="1:6">
      <c r="A4" s="519"/>
      <c r="B4" s="519"/>
      <c r="C4" s="519"/>
      <c r="D4" s="519"/>
      <c r="F4" s="1011" t="s">
        <v>186</v>
      </c>
    </row>
    <row r="5" spans="1:6">
      <c r="A5" s="519" t="s">
        <v>162</v>
      </c>
      <c r="B5" s="519" t="s">
        <v>1502</v>
      </c>
      <c r="C5" s="519"/>
      <c r="D5" s="519"/>
      <c r="F5" s="1011"/>
    </row>
    <row r="6" spans="1:6" ht="92">
      <c r="A6" s="520" t="s">
        <v>164</v>
      </c>
      <c r="B6" s="521" t="s">
        <v>1532</v>
      </c>
      <c r="C6" s="521"/>
      <c r="D6" s="522" t="s">
        <v>2028</v>
      </c>
    </row>
    <row r="7" spans="1:6" ht="34.5">
      <c r="A7" s="523" t="s">
        <v>190</v>
      </c>
      <c r="B7" s="524" t="s">
        <v>1533</v>
      </c>
      <c r="C7" s="524"/>
      <c r="D7" s="525" t="s">
        <v>2029</v>
      </c>
    </row>
    <row r="8" spans="1:6" ht="46">
      <c r="A8" s="523" t="s">
        <v>193</v>
      </c>
      <c r="B8" s="524" t="s">
        <v>1534</v>
      </c>
      <c r="C8" s="524"/>
      <c r="D8" s="533" t="s">
        <v>2030</v>
      </c>
    </row>
    <row r="9" spans="1:6">
      <c r="A9" s="519"/>
      <c r="B9" s="519" t="s">
        <v>1507</v>
      </c>
      <c r="C9" s="519"/>
      <c r="D9" s="519"/>
    </row>
    <row r="10" spans="1:6" ht="34.5">
      <c r="A10" s="534" t="s">
        <v>173</v>
      </c>
      <c r="B10" s="535" t="s">
        <v>1535</v>
      </c>
      <c r="C10" s="535"/>
      <c r="D10" s="1092" t="s">
        <v>2031</v>
      </c>
    </row>
    <row r="11" spans="1:6">
      <c r="A11" s="534" t="s">
        <v>373</v>
      </c>
      <c r="B11" s="539" t="s">
        <v>1536</v>
      </c>
      <c r="C11" s="534"/>
      <c r="D11" s="1092"/>
    </row>
    <row r="12" spans="1:6">
      <c r="A12" s="534" t="s">
        <v>1537</v>
      </c>
      <c r="B12" s="539" t="s">
        <v>1538</v>
      </c>
      <c r="C12" s="534"/>
      <c r="D12" s="1092"/>
    </row>
    <row r="13" spans="1:6">
      <c r="A13" s="534" t="s">
        <v>1539</v>
      </c>
      <c r="B13" s="539" t="s">
        <v>1540</v>
      </c>
      <c r="C13" s="534"/>
      <c r="D13" s="1092"/>
    </row>
    <row r="14" spans="1:6">
      <c r="A14" s="520" t="s">
        <v>1541</v>
      </c>
      <c r="B14" s="540" t="s">
        <v>1542</v>
      </c>
      <c r="C14" s="520"/>
      <c r="D14" s="1093"/>
    </row>
    <row r="15" spans="1:6" ht="34.5">
      <c r="A15" s="523" t="s">
        <v>175</v>
      </c>
      <c r="B15" s="524" t="s">
        <v>1543</v>
      </c>
      <c r="C15" s="524"/>
      <c r="D15" s="525" t="s">
        <v>2032</v>
      </c>
    </row>
    <row r="16" spans="1:6">
      <c r="A16" s="523" t="s">
        <v>178</v>
      </c>
      <c r="B16" s="524" t="s">
        <v>1544</v>
      </c>
      <c r="C16" s="524"/>
      <c r="D16" s="525" t="s">
        <v>2033</v>
      </c>
    </row>
    <row r="17" spans="1:4">
      <c r="A17" s="523" t="s">
        <v>181</v>
      </c>
      <c r="B17" s="524" t="s">
        <v>1545</v>
      </c>
      <c r="C17" s="524"/>
      <c r="D17" s="525" t="s">
        <v>2034</v>
      </c>
    </row>
    <row r="18" spans="1:4">
      <c r="A18" s="519"/>
      <c r="B18" s="519" t="s">
        <v>1513</v>
      </c>
      <c r="C18" s="519"/>
      <c r="D18" s="519"/>
    </row>
    <row r="19" spans="1:4">
      <c r="A19" s="520" t="s">
        <v>326</v>
      </c>
      <c r="B19" s="521" t="s">
        <v>1546</v>
      </c>
      <c r="C19" s="521"/>
      <c r="D19" s="522" t="s">
        <v>2035</v>
      </c>
    </row>
    <row r="20" spans="1:4" ht="69">
      <c r="A20" s="523" t="s">
        <v>373</v>
      </c>
      <c r="B20" s="524" t="s">
        <v>1547</v>
      </c>
      <c r="C20" s="524"/>
      <c r="D20" s="525" t="s">
        <v>2036</v>
      </c>
    </row>
    <row r="21" spans="1:4" ht="115">
      <c r="A21" s="523" t="s">
        <v>1331</v>
      </c>
      <c r="B21" s="524" t="s">
        <v>1548</v>
      </c>
      <c r="C21" s="524"/>
      <c r="D21" s="525" t="s">
        <v>2037</v>
      </c>
    </row>
    <row r="22" spans="1:4" ht="57.5">
      <c r="A22" s="523" t="s">
        <v>1515</v>
      </c>
      <c r="B22" s="524" t="s">
        <v>1549</v>
      </c>
      <c r="C22" s="524"/>
      <c r="D22" s="525" t="s">
        <v>2038</v>
      </c>
    </row>
    <row r="23" spans="1:4" ht="69">
      <c r="A23" s="523" t="s">
        <v>1517</v>
      </c>
      <c r="B23" s="524" t="s">
        <v>1550</v>
      </c>
      <c r="C23" s="524"/>
      <c r="D23" s="525" t="s">
        <v>2039</v>
      </c>
    </row>
    <row r="24" spans="1:4" ht="23">
      <c r="A24" s="523" t="s">
        <v>1519</v>
      </c>
      <c r="B24" s="524" t="s">
        <v>1530</v>
      </c>
      <c r="C24" s="524"/>
      <c r="D24" s="525" t="s">
        <v>2040</v>
      </c>
    </row>
  </sheetData>
  <mergeCells count="2">
    <mergeCell ref="D10:D14"/>
    <mergeCell ref="F4:F5"/>
  </mergeCells>
  <hyperlinks>
    <hyperlink ref="F4:F5" location="Index!A1" display="Index" xr:uid="{6D041E59-8900-40B1-91B8-FCC6CC12061B}"/>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52504-C20D-4BC7-94A3-C6D34161F778}">
  <dimension ref="A1:F22"/>
  <sheetViews>
    <sheetView workbookViewId="0"/>
  </sheetViews>
  <sheetFormatPr defaultColWidth="8.7265625" defaultRowHeight="14.5"/>
  <cols>
    <col min="1" max="1" width="8.7265625" style="22"/>
    <col min="2" max="2" width="88.54296875" style="22" customWidth="1"/>
    <col min="3" max="3" width="6.26953125" style="22" customWidth="1"/>
    <col min="4" max="4" width="71.54296875" style="22" customWidth="1"/>
    <col min="5" max="16384" width="8.7265625" style="22"/>
  </cols>
  <sheetData>
    <row r="1" spans="1:6">
      <c r="A1" s="512" t="s">
        <v>1551</v>
      </c>
      <c r="B1" s="514"/>
      <c r="C1" s="514"/>
      <c r="D1" s="541"/>
    </row>
    <row r="2" spans="1:6">
      <c r="A2" s="542"/>
      <c r="B2" s="514"/>
      <c r="C2" s="514"/>
      <c r="D2" s="541"/>
    </row>
    <row r="3" spans="1:6">
      <c r="A3" s="514"/>
      <c r="B3" s="514"/>
      <c r="C3" s="516"/>
      <c r="D3" s="541"/>
    </row>
    <row r="4" spans="1:6">
      <c r="A4" s="543"/>
      <c r="B4" s="543"/>
      <c r="C4" s="543"/>
      <c r="D4" s="543"/>
      <c r="F4" s="1011" t="s">
        <v>186</v>
      </c>
    </row>
    <row r="5" spans="1:6">
      <c r="A5" s="543" t="s">
        <v>162</v>
      </c>
      <c r="B5" s="543" t="s">
        <v>1507</v>
      </c>
      <c r="C5" s="543"/>
      <c r="D5" s="543"/>
      <c r="F5" s="1011"/>
    </row>
    <row r="6" spans="1:6" ht="34.5">
      <c r="A6" s="544" t="s">
        <v>164</v>
      </c>
      <c r="B6" s="545" t="s">
        <v>1552</v>
      </c>
      <c r="C6" s="545"/>
      <c r="D6" s="546" t="s">
        <v>2041</v>
      </c>
    </row>
    <row r="7" spans="1:6" ht="23">
      <c r="A7" s="547" t="s">
        <v>190</v>
      </c>
      <c r="B7" s="548" t="s">
        <v>1553</v>
      </c>
      <c r="C7" s="548"/>
      <c r="D7" s="549" t="s">
        <v>2042</v>
      </c>
    </row>
    <row r="8" spans="1:6">
      <c r="A8" s="550" t="s">
        <v>193</v>
      </c>
      <c r="B8" s="551" t="s">
        <v>1554</v>
      </c>
      <c r="C8" s="551"/>
      <c r="D8" s="1094" t="s">
        <v>2043</v>
      </c>
    </row>
    <row r="9" spans="1:6">
      <c r="A9" s="552" t="s">
        <v>373</v>
      </c>
      <c r="B9" s="553" t="s">
        <v>1555</v>
      </c>
      <c r="C9" s="554"/>
      <c r="D9" s="1095"/>
    </row>
    <row r="10" spans="1:6">
      <c r="A10" s="552" t="s">
        <v>1537</v>
      </c>
      <c r="B10" s="553" t="s">
        <v>1556</v>
      </c>
      <c r="C10" s="554"/>
      <c r="D10" s="1095"/>
    </row>
    <row r="11" spans="1:6">
      <c r="A11" s="552" t="s">
        <v>1539</v>
      </c>
      <c r="B11" s="553" t="s">
        <v>1557</v>
      </c>
      <c r="C11" s="554"/>
      <c r="D11" s="1095"/>
    </row>
    <row r="12" spans="1:6">
      <c r="A12" s="552" t="s">
        <v>1541</v>
      </c>
      <c r="B12" s="553" t="s">
        <v>1558</v>
      </c>
      <c r="C12" s="554"/>
      <c r="D12" s="1095"/>
    </row>
    <row r="13" spans="1:6">
      <c r="A13" s="552" t="s">
        <v>1559</v>
      </c>
      <c r="B13" s="553" t="s">
        <v>1560</v>
      </c>
      <c r="C13" s="554"/>
      <c r="D13" s="1095"/>
    </row>
    <row r="14" spans="1:6">
      <c r="A14" s="544" t="s">
        <v>1561</v>
      </c>
      <c r="B14" s="555" t="s">
        <v>1562</v>
      </c>
      <c r="C14" s="545"/>
      <c r="D14" s="1096"/>
    </row>
    <row r="15" spans="1:6">
      <c r="A15" s="543"/>
      <c r="B15" s="543" t="s">
        <v>1513</v>
      </c>
      <c r="C15" s="543"/>
      <c r="D15" s="543"/>
    </row>
    <row r="16" spans="1:6" ht="23">
      <c r="A16" s="552" t="s">
        <v>173</v>
      </c>
      <c r="B16" s="554" t="s">
        <v>1563</v>
      </c>
      <c r="C16" s="554"/>
      <c r="D16" s="1095" t="s">
        <v>2044</v>
      </c>
    </row>
    <row r="17" spans="1:4">
      <c r="A17" s="552" t="s">
        <v>373</v>
      </c>
      <c r="B17" s="553" t="s">
        <v>1555</v>
      </c>
      <c r="C17" s="554"/>
      <c r="D17" s="1095"/>
    </row>
    <row r="18" spans="1:4">
      <c r="A18" s="552" t="s">
        <v>1537</v>
      </c>
      <c r="B18" s="553" t="s">
        <v>1556</v>
      </c>
      <c r="C18" s="554"/>
      <c r="D18" s="1095"/>
    </row>
    <row r="19" spans="1:4">
      <c r="A19" s="552" t="s">
        <v>1539</v>
      </c>
      <c r="B19" s="553" t="s">
        <v>1557</v>
      </c>
      <c r="C19" s="554"/>
      <c r="D19" s="1095"/>
    </row>
    <row r="20" spans="1:4">
      <c r="A20" s="552" t="s">
        <v>1541</v>
      </c>
      <c r="B20" s="553" t="s">
        <v>1558</v>
      </c>
      <c r="C20" s="554"/>
      <c r="D20" s="1095"/>
    </row>
    <row r="21" spans="1:4">
      <c r="A21" s="552" t="s">
        <v>1559</v>
      </c>
      <c r="B21" s="553" t="s">
        <v>1560</v>
      </c>
      <c r="C21" s="554"/>
      <c r="D21" s="1095"/>
    </row>
    <row r="22" spans="1:4">
      <c r="A22" s="544" t="s">
        <v>1561</v>
      </c>
      <c r="B22" s="555" t="s">
        <v>1562</v>
      </c>
      <c r="C22" s="545"/>
      <c r="D22" s="1096"/>
    </row>
  </sheetData>
  <mergeCells count="3">
    <mergeCell ref="D8:D14"/>
    <mergeCell ref="D16:D22"/>
    <mergeCell ref="F4:F5"/>
  </mergeCells>
  <hyperlinks>
    <hyperlink ref="F4:F5" location="Index!A1" display="Index" xr:uid="{0EA461BD-DC07-4EED-B866-6143C9E69A24}"/>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367CE-3C75-4762-8E24-E06635D4BF1D}">
  <dimension ref="A1:T65"/>
  <sheetViews>
    <sheetView zoomScaleNormal="100" workbookViewId="0"/>
  </sheetViews>
  <sheetFormatPr defaultColWidth="8.7265625" defaultRowHeight="14.5"/>
  <cols>
    <col min="1" max="1" width="8.7265625" style="22"/>
    <col min="2" max="2" width="72.54296875" style="22" customWidth="1"/>
    <col min="3" max="3" width="8.7265625" style="22"/>
    <col min="4" max="4" width="27" style="22" customWidth="1"/>
    <col min="5" max="18" width="17.26953125" style="22" customWidth="1"/>
    <col min="19" max="16384" width="8.7265625" style="22"/>
  </cols>
  <sheetData>
    <row r="1" spans="1:20">
      <c r="A1" s="556" t="s">
        <v>1564</v>
      </c>
      <c r="B1" s="513"/>
      <c r="C1" s="513"/>
      <c r="D1" s="513"/>
      <c r="E1" s="513"/>
      <c r="F1" s="513"/>
      <c r="G1" s="513"/>
      <c r="H1" s="513"/>
      <c r="I1" s="513"/>
      <c r="J1" s="513"/>
      <c r="K1" s="513"/>
      <c r="L1" s="513"/>
      <c r="M1" s="513"/>
      <c r="N1" s="513"/>
      <c r="O1" s="513"/>
      <c r="P1" s="513"/>
      <c r="Q1" s="513"/>
      <c r="R1" s="513"/>
    </row>
    <row r="2" spans="1:20">
      <c r="A2" s="513"/>
      <c r="B2" s="513"/>
      <c r="C2" s="513"/>
      <c r="D2" s="513"/>
      <c r="E2" s="513"/>
      <c r="F2" s="513"/>
      <c r="G2" s="513"/>
      <c r="H2" s="513"/>
      <c r="I2" s="513"/>
      <c r="J2" s="513"/>
      <c r="K2" s="513"/>
      <c r="L2" s="513"/>
      <c r="M2" s="513"/>
      <c r="N2" s="513"/>
      <c r="O2" s="513"/>
      <c r="P2" s="513"/>
      <c r="Q2" s="513"/>
      <c r="R2" s="513"/>
    </row>
    <row r="3" spans="1:20">
      <c r="A3" s="513"/>
      <c r="B3" s="557"/>
      <c r="C3" s="516" t="s">
        <v>201</v>
      </c>
      <c r="D3" s="516" t="s">
        <v>202</v>
      </c>
      <c r="E3" s="516" t="s">
        <v>203</v>
      </c>
      <c r="F3" s="516" t="s">
        <v>204</v>
      </c>
      <c r="G3" s="516" t="s">
        <v>205</v>
      </c>
      <c r="H3" s="516" t="s">
        <v>206</v>
      </c>
      <c r="I3" s="516" t="s">
        <v>207</v>
      </c>
      <c r="J3" s="516" t="s">
        <v>208</v>
      </c>
      <c r="K3" s="516" t="s">
        <v>465</v>
      </c>
      <c r="L3" s="516" t="s">
        <v>466</v>
      </c>
      <c r="M3" s="516" t="s">
        <v>467</v>
      </c>
      <c r="N3" s="516" t="s">
        <v>468</v>
      </c>
      <c r="O3" s="516" t="s">
        <v>469</v>
      </c>
      <c r="P3" s="516" t="s">
        <v>758</v>
      </c>
      <c r="Q3" s="516" t="s">
        <v>759</v>
      </c>
      <c r="R3" s="516" t="s">
        <v>760</v>
      </c>
    </row>
    <row r="4" spans="1:20">
      <c r="A4" s="559"/>
      <c r="B4" s="560"/>
      <c r="C4" s="1097" t="s">
        <v>1565</v>
      </c>
      <c r="D4" s="1097"/>
      <c r="E4" s="1097"/>
      <c r="F4" s="1097"/>
      <c r="G4" s="1097"/>
      <c r="H4" s="1098" t="s">
        <v>1566</v>
      </c>
      <c r="I4" s="1098"/>
      <c r="J4" s="1098"/>
      <c r="K4" s="1098" t="s">
        <v>1567</v>
      </c>
      <c r="L4" s="1098"/>
      <c r="M4" s="1098"/>
      <c r="N4" s="562"/>
      <c r="O4" s="562"/>
      <c r="P4" s="562"/>
      <c r="Q4" s="562"/>
      <c r="R4" s="562"/>
    </row>
    <row r="5" spans="1:20" ht="92">
      <c r="A5" s="559"/>
      <c r="B5" s="561"/>
      <c r="C5" s="562"/>
      <c r="D5" s="562" t="s">
        <v>1568</v>
      </c>
      <c r="E5" s="562" t="s">
        <v>1569</v>
      </c>
      <c r="F5" s="562" t="s">
        <v>1570</v>
      </c>
      <c r="G5" s="562" t="s">
        <v>1571</v>
      </c>
      <c r="H5" s="562"/>
      <c r="I5" s="562" t="s">
        <v>1572</v>
      </c>
      <c r="J5" s="562" t="s">
        <v>1571</v>
      </c>
      <c r="K5" s="562"/>
      <c r="L5" s="562" t="s">
        <v>1573</v>
      </c>
      <c r="M5" s="562" t="s">
        <v>1574</v>
      </c>
      <c r="N5" s="562" t="s">
        <v>1575</v>
      </c>
      <c r="O5" s="562" t="s">
        <v>1576</v>
      </c>
      <c r="P5" s="562" t="s">
        <v>1577</v>
      </c>
      <c r="Q5" s="562" t="s">
        <v>1578</v>
      </c>
      <c r="R5" s="562" t="s">
        <v>1579</v>
      </c>
    </row>
    <row r="6" spans="1:20">
      <c r="A6" s="538">
        <v>1</v>
      </c>
      <c r="B6" s="521" t="s">
        <v>1580</v>
      </c>
      <c r="C6" s="563">
        <v>548618.25835000002</v>
      </c>
      <c r="D6" s="563">
        <v>0</v>
      </c>
      <c r="E6" s="563"/>
      <c r="F6" s="563">
        <v>34252.815285999997</v>
      </c>
      <c r="G6" s="564">
        <v>17106.318610000002</v>
      </c>
      <c r="H6" s="563">
        <v>-6782.9149670000006</v>
      </c>
      <c r="I6" s="563">
        <v>-888.48260400000004</v>
      </c>
      <c r="J6" s="564">
        <v>-4438.2159489999995</v>
      </c>
      <c r="K6" s="563">
        <v>461651.43660602969</v>
      </c>
      <c r="L6" s="563">
        <v>314354.05513480125</v>
      </c>
      <c r="M6" s="565">
        <v>9.2666384186109368E-2</v>
      </c>
      <c r="N6" s="563">
        <v>285913.73095100001</v>
      </c>
      <c r="O6" s="563">
        <v>37421.749808</v>
      </c>
      <c r="P6" s="563">
        <v>68235.013164000004</v>
      </c>
      <c r="Q6" s="563">
        <v>157047.76442700002</v>
      </c>
      <c r="R6" s="563">
        <v>10.438043672045788</v>
      </c>
      <c r="T6" s="1011" t="s">
        <v>186</v>
      </c>
    </row>
    <row r="7" spans="1:20">
      <c r="A7" s="566">
        <v>2</v>
      </c>
      <c r="B7" s="567" t="s">
        <v>1581</v>
      </c>
      <c r="C7" s="568">
        <v>73176.127202000003</v>
      </c>
      <c r="D7" s="568">
        <v>0</v>
      </c>
      <c r="E7" s="568"/>
      <c r="F7" s="568">
        <v>1115.5106209999999</v>
      </c>
      <c r="G7" s="569">
        <v>1517.7770869999999</v>
      </c>
      <c r="H7" s="568">
        <v>-754.14083600000004</v>
      </c>
      <c r="I7" s="568">
        <v>-25.713967</v>
      </c>
      <c r="J7" s="569">
        <v>-553.65488500000004</v>
      </c>
      <c r="K7" s="568">
        <v>52558.644816428474</v>
      </c>
      <c r="L7" s="568">
        <v>23494.2403876145</v>
      </c>
      <c r="M7" s="570">
        <v>0</v>
      </c>
      <c r="N7" s="568">
        <v>35484.670743000002</v>
      </c>
      <c r="O7" s="568">
        <v>3148.255901</v>
      </c>
      <c r="P7" s="568">
        <v>9014.2815379999993</v>
      </c>
      <c r="Q7" s="568">
        <v>25528.919020000001</v>
      </c>
      <c r="R7" s="568">
        <v>11.124242000000001</v>
      </c>
      <c r="T7" s="1011"/>
    </row>
    <row r="8" spans="1:20">
      <c r="A8" s="537">
        <v>3</v>
      </c>
      <c r="B8" s="539" t="s">
        <v>1582</v>
      </c>
      <c r="C8" s="571">
        <v>384.65112800000003</v>
      </c>
      <c r="D8" s="571">
        <v>0</v>
      </c>
      <c r="E8" s="571"/>
      <c r="F8" s="571">
        <v>132.148506</v>
      </c>
      <c r="G8" s="572">
        <v>0</v>
      </c>
      <c r="H8" s="571">
        <v>-28.684698000000001</v>
      </c>
      <c r="I8" s="571">
        <v>-28.374877999999999</v>
      </c>
      <c r="J8" s="572">
        <v>0</v>
      </c>
      <c r="K8" s="571">
        <v>47.981135974840718</v>
      </c>
      <c r="L8" s="571">
        <v>40.663321648675002</v>
      </c>
      <c r="M8" s="573">
        <v>0</v>
      </c>
      <c r="N8" s="571">
        <v>295.28662600000001</v>
      </c>
      <c r="O8" s="571">
        <v>0</v>
      </c>
      <c r="P8" s="571">
        <v>0</v>
      </c>
      <c r="Q8" s="571">
        <v>89.364502000000002</v>
      </c>
      <c r="R8" s="571">
        <v>7.025633</v>
      </c>
    </row>
    <row r="9" spans="1:20">
      <c r="A9" s="566">
        <v>4</v>
      </c>
      <c r="B9" s="574" t="s">
        <v>1583</v>
      </c>
      <c r="C9" s="568">
        <v>0</v>
      </c>
      <c r="D9" s="568">
        <v>0</v>
      </c>
      <c r="E9" s="568"/>
      <c r="F9" s="568">
        <v>0</v>
      </c>
      <c r="G9" s="569">
        <v>0</v>
      </c>
      <c r="H9" s="568">
        <v>0</v>
      </c>
      <c r="I9" s="568">
        <v>0</v>
      </c>
      <c r="J9" s="569">
        <v>0</v>
      </c>
      <c r="K9" s="568">
        <v>0</v>
      </c>
      <c r="L9" s="568">
        <v>0</v>
      </c>
      <c r="M9" s="575">
        <v>0</v>
      </c>
      <c r="N9" s="568">
        <v>0</v>
      </c>
      <c r="O9" s="568">
        <v>0</v>
      </c>
      <c r="P9" s="568">
        <v>0</v>
      </c>
      <c r="Q9" s="568">
        <v>0</v>
      </c>
      <c r="R9" s="568">
        <v>0</v>
      </c>
    </row>
    <row r="10" spans="1:20">
      <c r="A10" s="537">
        <v>5</v>
      </c>
      <c r="B10" s="576" t="s">
        <v>1584</v>
      </c>
      <c r="C10" s="571">
        <v>89.364502000000002</v>
      </c>
      <c r="D10" s="571">
        <v>0</v>
      </c>
      <c r="E10" s="571"/>
      <c r="F10" s="571">
        <v>0</v>
      </c>
      <c r="G10" s="572">
        <v>0</v>
      </c>
      <c r="H10" s="571">
        <v>0</v>
      </c>
      <c r="I10" s="571">
        <v>0</v>
      </c>
      <c r="J10" s="572">
        <v>0</v>
      </c>
      <c r="K10" s="571">
        <v>40.645968731873502</v>
      </c>
      <c r="L10" s="571">
        <v>40.645968731873502</v>
      </c>
      <c r="M10" s="573">
        <v>0</v>
      </c>
      <c r="N10" s="571">
        <v>0</v>
      </c>
      <c r="O10" s="571">
        <v>0</v>
      </c>
      <c r="P10" s="571">
        <v>0</v>
      </c>
      <c r="Q10" s="571">
        <v>89.364502000000002</v>
      </c>
      <c r="R10" s="571">
        <v>23</v>
      </c>
    </row>
    <row r="11" spans="1:20">
      <c r="A11" s="566">
        <v>6</v>
      </c>
      <c r="B11" s="574" t="s">
        <v>1585</v>
      </c>
      <c r="C11" s="568">
        <v>0</v>
      </c>
      <c r="D11" s="568">
        <v>0</v>
      </c>
      <c r="E11" s="568"/>
      <c r="F11" s="568">
        <v>0</v>
      </c>
      <c r="G11" s="569">
        <v>0</v>
      </c>
      <c r="H11" s="568">
        <v>0</v>
      </c>
      <c r="I11" s="568">
        <v>0</v>
      </c>
      <c r="J11" s="569">
        <v>0</v>
      </c>
      <c r="K11" s="568">
        <v>0</v>
      </c>
      <c r="L11" s="568">
        <v>0</v>
      </c>
      <c r="M11" s="575">
        <v>0</v>
      </c>
      <c r="N11" s="568">
        <v>0</v>
      </c>
      <c r="O11" s="568">
        <v>0</v>
      </c>
      <c r="P11" s="568">
        <v>0</v>
      </c>
      <c r="Q11" s="568">
        <v>0</v>
      </c>
      <c r="R11" s="568">
        <v>0</v>
      </c>
    </row>
    <row r="12" spans="1:20">
      <c r="A12" s="537">
        <v>7</v>
      </c>
      <c r="B12" s="576" t="s">
        <v>1586</v>
      </c>
      <c r="C12" s="571">
        <v>295.28662600000001</v>
      </c>
      <c r="D12" s="571">
        <v>0</v>
      </c>
      <c r="E12" s="571"/>
      <c r="F12" s="571">
        <v>132.148506</v>
      </c>
      <c r="G12" s="572">
        <v>0</v>
      </c>
      <c r="H12" s="571">
        <v>-28.684698000000001</v>
      </c>
      <c r="I12" s="571">
        <v>-28.374877999999999</v>
      </c>
      <c r="J12" s="572">
        <v>0</v>
      </c>
      <c r="K12" s="571">
        <v>7.3239796637019348</v>
      </c>
      <c r="L12" s="571">
        <v>6.1653375362208896E-3</v>
      </c>
      <c r="M12" s="573">
        <v>0</v>
      </c>
      <c r="N12" s="571">
        <v>295.28662600000001</v>
      </c>
      <c r="O12" s="571">
        <v>0</v>
      </c>
      <c r="P12" s="571">
        <v>0</v>
      </c>
      <c r="Q12" s="571">
        <v>0</v>
      </c>
      <c r="R12" s="571">
        <v>2.1912069999999999</v>
      </c>
    </row>
    <row r="13" spans="1:20">
      <c r="A13" s="566">
        <v>8</v>
      </c>
      <c r="B13" s="574" t="s">
        <v>1587</v>
      </c>
      <c r="C13" s="568">
        <v>0</v>
      </c>
      <c r="D13" s="568">
        <v>0</v>
      </c>
      <c r="E13" s="568"/>
      <c r="F13" s="568">
        <v>0</v>
      </c>
      <c r="G13" s="569">
        <v>0</v>
      </c>
      <c r="H13" s="568">
        <v>0</v>
      </c>
      <c r="I13" s="568">
        <v>0</v>
      </c>
      <c r="J13" s="569">
        <v>0</v>
      </c>
      <c r="K13" s="568">
        <v>1.1187579265246699E-2</v>
      </c>
      <c r="L13" s="568">
        <v>1.1187579265246699E-2</v>
      </c>
      <c r="M13" s="575">
        <v>0</v>
      </c>
      <c r="N13" s="568">
        <v>0</v>
      </c>
      <c r="O13" s="568">
        <v>0</v>
      </c>
      <c r="P13" s="568">
        <v>0</v>
      </c>
      <c r="Q13" s="568">
        <v>0</v>
      </c>
      <c r="R13" s="568">
        <v>0</v>
      </c>
    </row>
    <row r="14" spans="1:20">
      <c r="A14" s="537">
        <v>9</v>
      </c>
      <c r="B14" s="539" t="s">
        <v>1588</v>
      </c>
      <c r="C14" s="571">
        <v>109588.46127699999</v>
      </c>
      <c r="D14" s="571">
        <v>0</v>
      </c>
      <c r="E14" s="571"/>
      <c r="F14" s="571">
        <v>888.46821699999998</v>
      </c>
      <c r="G14" s="572">
        <v>902.69890199999998</v>
      </c>
      <c r="H14" s="571">
        <v>-428.37342999999998</v>
      </c>
      <c r="I14" s="571">
        <v>-42.686199000000002</v>
      </c>
      <c r="J14" s="572">
        <v>-181.33731800000001</v>
      </c>
      <c r="K14" s="571">
        <v>106497.40331567885</v>
      </c>
      <c r="L14" s="571">
        <v>25204.382312037102</v>
      </c>
      <c r="M14" s="577">
        <v>0.21639812425468152</v>
      </c>
      <c r="N14" s="571">
        <v>48014.576018</v>
      </c>
      <c r="O14" s="571">
        <v>15470.160866</v>
      </c>
      <c r="P14" s="571">
        <v>26116.065052999998</v>
      </c>
      <c r="Q14" s="571">
        <v>19987.659339999998</v>
      </c>
      <c r="R14" s="571">
        <v>9.5995209999999993</v>
      </c>
    </row>
    <row r="15" spans="1:20">
      <c r="A15" s="566">
        <v>10</v>
      </c>
      <c r="B15" s="574" t="s">
        <v>1589</v>
      </c>
      <c r="C15" s="568">
        <v>77622.938693999997</v>
      </c>
      <c r="D15" s="568">
        <v>0</v>
      </c>
      <c r="E15" s="568"/>
      <c r="F15" s="568">
        <v>690.88828100000001</v>
      </c>
      <c r="G15" s="569">
        <v>607.16103199999998</v>
      </c>
      <c r="H15" s="568">
        <v>-262.82475799999997</v>
      </c>
      <c r="I15" s="568">
        <v>-30.582823000000001</v>
      </c>
      <c r="J15" s="569">
        <v>-80.770061999999996</v>
      </c>
      <c r="K15" s="568">
        <v>33892.78515277656</v>
      </c>
      <c r="L15" s="568">
        <v>8505.0132574251493</v>
      </c>
      <c r="M15" s="570">
        <v>0.15165263035071683</v>
      </c>
      <c r="N15" s="568">
        <v>31389.123525999999</v>
      </c>
      <c r="O15" s="568">
        <v>8252.423358</v>
      </c>
      <c r="P15" s="568">
        <v>19808.840855999999</v>
      </c>
      <c r="Q15" s="568">
        <v>18172.550953999998</v>
      </c>
      <c r="R15" s="568">
        <v>10.924023</v>
      </c>
    </row>
    <row r="16" spans="1:20">
      <c r="A16" s="537">
        <v>11</v>
      </c>
      <c r="B16" s="576" t="s">
        <v>1590</v>
      </c>
      <c r="C16" s="571">
        <v>423.423519</v>
      </c>
      <c r="D16" s="571">
        <v>0</v>
      </c>
      <c r="E16" s="571"/>
      <c r="F16" s="571">
        <v>24.764845999999999</v>
      </c>
      <c r="G16" s="572">
        <v>0</v>
      </c>
      <c r="H16" s="571">
        <v>-7.8307130000000003</v>
      </c>
      <c r="I16" s="571">
        <v>-4.8446569999999998</v>
      </c>
      <c r="J16" s="572">
        <v>0</v>
      </c>
      <c r="K16" s="571">
        <v>249.5111796440421</v>
      </c>
      <c r="L16" s="571">
        <v>239.51539623703201</v>
      </c>
      <c r="M16" s="573">
        <v>0</v>
      </c>
      <c r="N16" s="571">
        <v>84.936239</v>
      </c>
      <c r="O16" s="571">
        <v>10.600649000000001</v>
      </c>
      <c r="P16" s="571">
        <v>17.306068</v>
      </c>
      <c r="Q16" s="571">
        <v>310.58056299999998</v>
      </c>
      <c r="R16" s="571">
        <v>17.311651000000001</v>
      </c>
    </row>
    <row r="17" spans="1:18">
      <c r="A17" s="566">
        <v>12</v>
      </c>
      <c r="B17" s="574" t="s">
        <v>1591</v>
      </c>
      <c r="C17" s="568">
        <v>0</v>
      </c>
      <c r="D17" s="568">
        <v>0</v>
      </c>
      <c r="E17" s="568"/>
      <c r="F17" s="568">
        <v>0</v>
      </c>
      <c r="G17" s="569">
        <v>0</v>
      </c>
      <c r="H17" s="568">
        <v>0</v>
      </c>
      <c r="I17" s="568">
        <v>0</v>
      </c>
      <c r="J17" s="569">
        <v>0</v>
      </c>
      <c r="K17" s="568">
        <v>0</v>
      </c>
      <c r="L17" s="568">
        <v>0</v>
      </c>
      <c r="M17" s="575">
        <v>0</v>
      </c>
      <c r="N17" s="568">
        <v>0</v>
      </c>
      <c r="O17" s="568">
        <v>0</v>
      </c>
      <c r="P17" s="568">
        <v>0</v>
      </c>
      <c r="Q17" s="568">
        <v>0</v>
      </c>
      <c r="R17" s="568">
        <v>0</v>
      </c>
    </row>
    <row r="18" spans="1:18">
      <c r="A18" s="537">
        <v>13</v>
      </c>
      <c r="B18" s="576" t="s">
        <v>1592</v>
      </c>
      <c r="C18" s="571">
        <v>14981.925944000001</v>
      </c>
      <c r="D18" s="571">
        <v>0</v>
      </c>
      <c r="E18" s="571"/>
      <c r="F18" s="571">
        <v>0.69953699999999996</v>
      </c>
      <c r="G18" s="572">
        <v>0</v>
      </c>
      <c r="H18" s="571">
        <v>-2.8600989999999999</v>
      </c>
      <c r="I18" s="571">
        <v>-3.6611999999999999E-2</v>
      </c>
      <c r="J18" s="572">
        <v>0</v>
      </c>
      <c r="K18" s="571">
        <v>2736.8588079274559</v>
      </c>
      <c r="L18" s="571">
        <v>752.92714048073196</v>
      </c>
      <c r="M18" s="573">
        <v>0.9983586696158655</v>
      </c>
      <c r="N18" s="571">
        <v>9685.2337150000003</v>
      </c>
      <c r="O18" s="571">
        <v>0</v>
      </c>
      <c r="P18" s="571">
        <v>5280.677369</v>
      </c>
      <c r="Q18" s="571">
        <v>16.014859999999999</v>
      </c>
      <c r="R18" s="571">
        <v>5.2854590000000004</v>
      </c>
    </row>
    <row r="19" spans="1:18">
      <c r="A19" s="566">
        <v>14</v>
      </c>
      <c r="B19" s="574" t="s">
        <v>1593</v>
      </c>
      <c r="C19" s="568">
        <v>6.0669839999999997</v>
      </c>
      <c r="D19" s="568">
        <v>0</v>
      </c>
      <c r="E19" s="568"/>
      <c r="F19" s="568">
        <v>3.8983569999999999</v>
      </c>
      <c r="G19" s="569">
        <v>0</v>
      </c>
      <c r="H19" s="568">
        <v>-0.78803000000000001</v>
      </c>
      <c r="I19" s="568">
        <v>-0.75032600000000005</v>
      </c>
      <c r="J19" s="569">
        <v>0</v>
      </c>
      <c r="K19" s="568">
        <v>1.0310818198919651</v>
      </c>
      <c r="L19" s="568">
        <v>1.0228996842645099</v>
      </c>
      <c r="M19" s="575">
        <v>0</v>
      </c>
      <c r="N19" s="568">
        <v>6.0669839999999997</v>
      </c>
      <c r="O19" s="568">
        <v>0</v>
      </c>
      <c r="P19" s="568">
        <v>0</v>
      </c>
      <c r="Q19" s="568">
        <v>0</v>
      </c>
      <c r="R19" s="568">
        <v>0.63921899999999998</v>
      </c>
    </row>
    <row r="20" spans="1:18">
      <c r="A20" s="537">
        <v>15</v>
      </c>
      <c r="B20" s="576" t="s">
        <v>1594</v>
      </c>
      <c r="C20" s="571">
        <v>28.549215</v>
      </c>
      <c r="D20" s="571">
        <v>0</v>
      </c>
      <c r="E20" s="571"/>
      <c r="F20" s="571">
        <v>0</v>
      </c>
      <c r="G20" s="572">
        <v>0</v>
      </c>
      <c r="H20" s="571">
        <v>-4.561E-3</v>
      </c>
      <c r="I20" s="571">
        <v>0</v>
      </c>
      <c r="J20" s="572">
        <v>0</v>
      </c>
      <c r="K20" s="571">
        <v>11.966167889911468</v>
      </c>
      <c r="L20" s="571">
        <v>11.871161965937601</v>
      </c>
      <c r="M20" s="573">
        <v>0</v>
      </c>
      <c r="N20" s="571">
        <v>6.3375320000000004</v>
      </c>
      <c r="O20" s="571">
        <v>0</v>
      </c>
      <c r="P20" s="571">
        <v>0</v>
      </c>
      <c r="Q20" s="571">
        <v>22.211683000000001</v>
      </c>
      <c r="R20" s="571">
        <v>20.245795000000001</v>
      </c>
    </row>
    <row r="21" spans="1:18" ht="23">
      <c r="A21" s="566">
        <v>16</v>
      </c>
      <c r="B21" s="574" t="s">
        <v>1595</v>
      </c>
      <c r="C21" s="568">
        <v>13.517452</v>
      </c>
      <c r="D21" s="568">
        <v>0</v>
      </c>
      <c r="E21" s="568"/>
      <c r="F21" s="568">
        <v>0</v>
      </c>
      <c r="G21" s="569">
        <v>0</v>
      </c>
      <c r="H21" s="568">
        <v>-0.16614200000000001</v>
      </c>
      <c r="I21" s="568">
        <v>0</v>
      </c>
      <c r="J21" s="569">
        <v>0</v>
      </c>
      <c r="K21" s="568">
        <v>27.386336903638803</v>
      </c>
      <c r="L21" s="568">
        <v>22.276938898788</v>
      </c>
      <c r="M21" s="575">
        <v>0</v>
      </c>
      <c r="N21" s="568">
        <v>13.517452</v>
      </c>
      <c r="O21" s="568">
        <v>0</v>
      </c>
      <c r="P21" s="568">
        <v>0</v>
      </c>
      <c r="Q21" s="568">
        <v>0</v>
      </c>
      <c r="R21" s="568">
        <v>1.9197789999999999</v>
      </c>
    </row>
    <row r="22" spans="1:18">
      <c r="A22" s="537">
        <v>17</v>
      </c>
      <c r="B22" s="576" t="s">
        <v>1596</v>
      </c>
      <c r="C22" s="571">
        <v>552.87640399999998</v>
      </c>
      <c r="D22" s="571">
        <v>0</v>
      </c>
      <c r="E22" s="571"/>
      <c r="F22" s="571">
        <v>3.8019799999999999</v>
      </c>
      <c r="G22" s="572">
        <v>0</v>
      </c>
      <c r="H22" s="571">
        <v>-3.3775300000000001</v>
      </c>
      <c r="I22" s="571">
        <v>-1.4170000000000001E-3</v>
      </c>
      <c r="J22" s="572">
        <v>0</v>
      </c>
      <c r="K22" s="571">
        <v>3390.5879700009036</v>
      </c>
      <c r="L22" s="571">
        <v>870.95877204175997</v>
      </c>
      <c r="M22" s="573">
        <v>0</v>
      </c>
      <c r="N22" s="571">
        <v>36.267237999999999</v>
      </c>
      <c r="O22" s="571">
        <v>516.60916599999996</v>
      </c>
      <c r="P22" s="571">
        <v>0</v>
      </c>
      <c r="Q22" s="571">
        <v>0</v>
      </c>
      <c r="R22" s="571">
        <v>6.7312770000000004</v>
      </c>
    </row>
    <row r="23" spans="1:18">
      <c r="A23" s="566">
        <v>18</v>
      </c>
      <c r="B23" s="574" t="s">
        <v>1597</v>
      </c>
      <c r="C23" s="568">
        <v>80.960498999999999</v>
      </c>
      <c r="D23" s="568">
        <v>0</v>
      </c>
      <c r="E23" s="568"/>
      <c r="F23" s="568">
        <v>0</v>
      </c>
      <c r="G23" s="569">
        <v>0</v>
      </c>
      <c r="H23" s="568">
        <v>-0.27429399999999998</v>
      </c>
      <c r="I23" s="568">
        <v>0</v>
      </c>
      <c r="J23" s="569">
        <v>0</v>
      </c>
      <c r="K23" s="568">
        <v>123.11131531723656</v>
      </c>
      <c r="L23" s="568">
        <v>120.85045415379</v>
      </c>
      <c r="M23" s="575">
        <v>0</v>
      </c>
      <c r="N23" s="568">
        <v>9.7467629999999996</v>
      </c>
      <c r="O23" s="568">
        <v>12.611659</v>
      </c>
      <c r="P23" s="568">
        <v>58.602077000000001</v>
      </c>
      <c r="Q23" s="568">
        <v>0</v>
      </c>
      <c r="R23" s="568">
        <v>13.380444000000001</v>
      </c>
    </row>
    <row r="24" spans="1:18">
      <c r="A24" s="537">
        <v>19</v>
      </c>
      <c r="B24" s="576" t="s">
        <v>1598</v>
      </c>
      <c r="C24" s="571">
        <v>0</v>
      </c>
      <c r="D24" s="571">
        <v>0</v>
      </c>
      <c r="E24" s="571"/>
      <c r="F24" s="571">
        <v>0</v>
      </c>
      <c r="G24" s="572">
        <v>0</v>
      </c>
      <c r="H24" s="571">
        <v>0</v>
      </c>
      <c r="I24" s="571">
        <v>0</v>
      </c>
      <c r="J24" s="572">
        <v>0</v>
      </c>
      <c r="K24" s="571">
        <v>0</v>
      </c>
      <c r="L24" s="571">
        <v>0</v>
      </c>
      <c r="M24" s="573">
        <v>0</v>
      </c>
      <c r="N24" s="571">
        <v>0</v>
      </c>
      <c r="O24" s="571">
        <v>0</v>
      </c>
      <c r="P24" s="571">
        <v>0</v>
      </c>
      <c r="Q24" s="571">
        <v>0</v>
      </c>
      <c r="R24" s="571">
        <v>0</v>
      </c>
    </row>
    <row r="25" spans="1:18">
      <c r="A25" s="566">
        <v>20</v>
      </c>
      <c r="B25" s="574" t="s">
        <v>1599</v>
      </c>
      <c r="C25" s="568">
        <v>337.44800800000002</v>
      </c>
      <c r="D25" s="568">
        <v>0</v>
      </c>
      <c r="E25" s="568"/>
      <c r="F25" s="568">
        <v>3.0569999999999998E-3</v>
      </c>
      <c r="G25" s="569">
        <v>0</v>
      </c>
      <c r="H25" s="568">
        <v>-1.4236230000000001</v>
      </c>
      <c r="I25" s="568">
        <v>-1.1E-5</v>
      </c>
      <c r="J25" s="569">
        <v>0</v>
      </c>
      <c r="K25" s="568">
        <v>8.5654377001788617</v>
      </c>
      <c r="L25" s="568">
        <v>1.44807382724698</v>
      </c>
      <c r="M25" s="575">
        <v>0</v>
      </c>
      <c r="N25" s="568">
        <v>337.43782800000002</v>
      </c>
      <c r="O25" s="568">
        <v>1.018E-2</v>
      </c>
      <c r="P25" s="568">
        <v>0</v>
      </c>
      <c r="Q25" s="568">
        <v>0</v>
      </c>
      <c r="R25" s="568">
        <v>1.0592779999999999</v>
      </c>
    </row>
    <row r="26" spans="1:18">
      <c r="A26" s="537">
        <v>21</v>
      </c>
      <c r="B26" s="576" t="s">
        <v>1600</v>
      </c>
      <c r="C26" s="571">
        <v>215.14040800000001</v>
      </c>
      <c r="D26" s="571">
        <v>0</v>
      </c>
      <c r="E26" s="571"/>
      <c r="F26" s="571">
        <v>0</v>
      </c>
      <c r="G26" s="572">
        <v>0</v>
      </c>
      <c r="H26" s="571">
        <v>-0.35977900000000002</v>
      </c>
      <c r="I26" s="571">
        <v>0</v>
      </c>
      <c r="J26" s="572">
        <v>0</v>
      </c>
      <c r="K26" s="571">
        <v>679.59005221175573</v>
      </c>
      <c r="L26" s="571">
        <v>675.05204854696103</v>
      </c>
      <c r="M26" s="573">
        <v>0</v>
      </c>
      <c r="N26" s="571">
        <v>59.209342999999997</v>
      </c>
      <c r="O26" s="571">
        <v>155.93106499999999</v>
      </c>
      <c r="P26" s="571">
        <v>0</v>
      </c>
      <c r="Q26" s="571">
        <v>0</v>
      </c>
      <c r="R26" s="571">
        <v>5.3911129999999998</v>
      </c>
    </row>
    <row r="27" spans="1:18">
      <c r="A27" s="566">
        <v>22</v>
      </c>
      <c r="B27" s="574" t="s">
        <v>1601</v>
      </c>
      <c r="C27" s="568">
        <v>1277.500984</v>
      </c>
      <c r="D27" s="568">
        <v>0</v>
      </c>
      <c r="E27" s="568"/>
      <c r="F27" s="568">
        <v>0</v>
      </c>
      <c r="G27" s="569">
        <v>0</v>
      </c>
      <c r="H27" s="568">
        <v>-6.5151680000000001</v>
      </c>
      <c r="I27" s="568">
        <v>0</v>
      </c>
      <c r="J27" s="569">
        <v>0</v>
      </c>
      <c r="K27" s="568">
        <v>921.45573600325974</v>
      </c>
      <c r="L27" s="568">
        <v>909.00404443095897</v>
      </c>
      <c r="M27" s="575">
        <v>0</v>
      </c>
      <c r="N27" s="568">
        <v>908.25253499999997</v>
      </c>
      <c r="O27" s="568">
        <v>347.02193199999999</v>
      </c>
      <c r="P27" s="568">
        <v>22.226517000000001</v>
      </c>
      <c r="Q27" s="568">
        <v>0</v>
      </c>
      <c r="R27" s="568">
        <v>3.4923920000000002</v>
      </c>
    </row>
    <row r="28" spans="1:18">
      <c r="A28" s="537">
        <v>23</v>
      </c>
      <c r="B28" s="576" t="s">
        <v>1602</v>
      </c>
      <c r="C28" s="571">
        <v>2514.6524169999998</v>
      </c>
      <c r="D28" s="571">
        <v>0</v>
      </c>
      <c r="E28" s="571"/>
      <c r="F28" s="571">
        <v>1.0847819999999999</v>
      </c>
      <c r="G28" s="572">
        <v>8.4862909999999996</v>
      </c>
      <c r="H28" s="571">
        <v>-11.575093000000001</v>
      </c>
      <c r="I28" s="571">
        <v>-1.1540000000000001E-3</v>
      </c>
      <c r="J28" s="572">
        <v>-8.2449639999999995</v>
      </c>
      <c r="K28" s="571">
        <v>8170.4317370291574</v>
      </c>
      <c r="L28" s="571">
        <v>7560.4849230460404</v>
      </c>
      <c r="M28" s="577">
        <v>0.7229729549668743</v>
      </c>
      <c r="N28" s="571">
        <v>1828.752066</v>
      </c>
      <c r="O28" s="571">
        <v>0</v>
      </c>
      <c r="P28" s="571">
        <v>0</v>
      </c>
      <c r="Q28" s="571">
        <v>685.900351</v>
      </c>
      <c r="R28" s="571">
        <v>7.0940289999999999</v>
      </c>
    </row>
    <row r="29" spans="1:18">
      <c r="A29" s="566">
        <v>24</v>
      </c>
      <c r="B29" s="574" t="s">
        <v>1603</v>
      </c>
      <c r="C29" s="568">
        <v>1147.976355</v>
      </c>
      <c r="D29" s="568">
        <v>0</v>
      </c>
      <c r="E29" s="568"/>
      <c r="F29" s="568">
        <v>0</v>
      </c>
      <c r="G29" s="569">
        <v>0</v>
      </c>
      <c r="H29" s="568">
        <v>-0.80269999999999997</v>
      </c>
      <c r="I29" s="568">
        <v>0</v>
      </c>
      <c r="J29" s="569">
        <v>0</v>
      </c>
      <c r="K29" s="568">
        <v>50519.329385609017</v>
      </c>
      <c r="L29" s="568">
        <v>49.435934320478999</v>
      </c>
      <c r="M29" s="570">
        <v>0</v>
      </c>
      <c r="N29" s="568">
        <v>571.79617399999995</v>
      </c>
      <c r="O29" s="568">
        <v>0</v>
      </c>
      <c r="P29" s="568">
        <v>576.18018099999995</v>
      </c>
      <c r="Q29" s="568">
        <v>0</v>
      </c>
      <c r="R29" s="568">
        <v>9.4391569999999998</v>
      </c>
    </row>
    <row r="30" spans="1:18">
      <c r="A30" s="537">
        <v>25</v>
      </c>
      <c r="B30" s="576" t="s">
        <v>1604</v>
      </c>
      <c r="C30" s="571">
        <v>6753.9848549999997</v>
      </c>
      <c r="D30" s="571">
        <v>0</v>
      </c>
      <c r="E30" s="571"/>
      <c r="F30" s="571">
        <v>18.629242999999999</v>
      </c>
      <c r="G30" s="572">
        <v>15.556922</v>
      </c>
      <c r="H30" s="571">
        <v>-9.9223300000000005</v>
      </c>
      <c r="I30" s="571">
        <v>-0.17508499999999999</v>
      </c>
      <c r="J30" s="572">
        <v>-0.31543500000000002</v>
      </c>
      <c r="K30" s="571">
        <v>33.828055224730562</v>
      </c>
      <c r="L30" s="571">
        <v>2.1475093673972601</v>
      </c>
      <c r="M30" s="577">
        <v>2.3523248425560699E-3</v>
      </c>
      <c r="N30" s="571">
        <v>228.3843</v>
      </c>
      <c r="O30" s="571">
        <v>6044.4088709999996</v>
      </c>
      <c r="P30" s="571">
        <v>172.623413</v>
      </c>
      <c r="Q30" s="571">
        <v>308.56827099999998</v>
      </c>
      <c r="R30" s="571">
        <v>8.7646099999999993</v>
      </c>
    </row>
    <row r="31" spans="1:18">
      <c r="A31" s="566">
        <v>26</v>
      </c>
      <c r="B31" s="574" t="s">
        <v>1605</v>
      </c>
      <c r="C31" s="568">
        <v>1636.801772</v>
      </c>
      <c r="D31" s="568">
        <v>0</v>
      </c>
      <c r="E31" s="568"/>
      <c r="F31" s="568">
        <v>0</v>
      </c>
      <c r="G31" s="569">
        <v>0</v>
      </c>
      <c r="H31" s="568">
        <v>-5.8142659999999999</v>
      </c>
      <c r="I31" s="568">
        <v>0</v>
      </c>
      <c r="J31" s="569">
        <v>0</v>
      </c>
      <c r="K31" s="568">
        <v>439.3015872642049</v>
      </c>
      <c r="L31" s="568">
        <v>439.29903974221702</v>
      </c>
      <c r="M31" s="575">
        <v>0</v>
      </c>
      <c r="N31" s="568">
        <v>1636.801772</v>
      </c>
      <c r="O31" s="568">
        <v>0</v>
      </c>
      <c r="P31" s="568">
        <v>0</v>
      </c>
      <c r="Q31" s="568">
        <v>0</v>
      </c>
      <c r="R31" s="568">
        <v>1.0133570000000001</v>
      </c>
    </row>
    <row r="32" spans="1:18">
      <c r="A32" s="537">
        <v>27</v>
      </c>
      <c r="B32" s="576" t="s">
        <v>1606</v>
      </c>
      <c r="C32" s="571">
        <v>502.12789800000002</v>
      </c>
      <c r="D32" s="571">
        <v>0</v>
      </c>
      <c r="E32" s="571"/>
      <c r="F32" s="571">
        <v>0</v>
      </c>
      <c r="G32" s="572">
        <v>6.5338839999999996</v>
      </c>
      <c r="H32" s="571">
        <v>-15.225156999999999</v>
      </c>
      <c r="I32" s="571">
        <v>0</v>
      </c>
      <c r="J32" s="572">
        <v>-5.7921319999999996</v>
      </c>
      <c r="K32" s="571">
        <v>1846.5363161394594</v>
      </c>
      <c r="L32" s="571">
        <v>1840.01032079673</v>
      </c>
      <c r="M32" s="573">
        <v>0</v>
      </c>
      <c r="N32" s="571">
        <v>489.60529100000002</v>
      </c>
      <c r="O32" s="571">
        <v>12.522607000000001</v>
      </c>
      <c r="P32" s="571">
        <v>0</v>
      </c>
      <c r="Q32" s="571">
        <v>0</v>
      </c>
      <c r="R32" s="571">
        <v>2.0421070000000001</v>
      </c>
    </row>
    <row r="33" spans="1:18">
      <c r="A33" s="566">
        <v>28</v>
      </c>
      <c r="B33" s="574" t="s">
        <v>1607</v>
      </c>
      <c r="C33" s="568">
        <v>443.19856399999998</v>
      </c>
      <c r="D33" s="568">
        <v>0</v>
      </c>
      <c r="E33" s="568"/>
      <c r="F33" s="568">
        <v>4.6299999999999998E-4</v>
      </c>
      <c r="G33" s="569">
        <v>144.14279400000001</v>
      </c>
      <c r="H33" s="568">
        <v>-76.754474000000002</v>
      </c>
      <c r="I33" s="568">
        <v>-1.7200000000000001E-4</v>
      </c>
      <c r="J33" s="569">
        <v>-73.321622000000005</v>
      </c>
      <c r="K33" s="568">
        <v>938.09856740331759</v>
      </c>
      <c r="L33" s="568">
        <v>904.93117783051298</v>
      </c>
      <c r="M33" s="575">
        <v>0</v>
      </c>
      <c r="N33" s="568">
        <v>346.23088799999999</v>
      </c>
      <c r="O33" s="568">
        <v>48.795434999999998</v>
      </c>
      <c r="P33" s="568">
        <v>31.510151</v>
      </c>
      <c r="Q33" s="568">
        <v>16.662089999999999</v>
      </c>
      <c r="R33" s="568">
        <v>4.245298</v>
      </c>
    </row>
    <row r="34" spans="1:18">
      <c r="A34" s="537">
        <v>29</v>
      </c>
      <c r="B34" s="576" t="s">
        <v>1608</v>
      </c>
      <c r="C34" s="571">
        <v>47.674643000000003</v>
      </c>
      <c r="D34" s="571">
        <v>0</v>
      </c>
      <c r="E34" s="571"/>
      <c r="F34" s="571">
        <v>9.8400000000000007E-4</v>
      </c>
      <c r="G34" s="572">
        <v>0</v>
      </c>
      <c r="H34" s="571">
        <v>-6.7548999999999998E-2</v>
      </c>
      <c r="I34" s="571">
        <v>-4.8000000000000001E-5</v>
      </c>
      <c r="J34" s="572">
        <v>0</v>
      </c>
      <c r="K34" s="571">
        <v>181.69717937687204</v>
      </c>
      <c r="L34" s="571">
        <v>167.340207095089</v>
      </c>
      <c r="M34" s="573">
        <v>0</v>
      </c>
      <c r="N34" s="571">
        <v>26.092093999999999</v>
      </c>
      <c r="O34" s="571">
        <v>21.582549</v>
      </c>
      <c r="P34" s="571">
        <v>0</v>
      </c>
      <c r="Q34" s="571">
        <v>0</v>
      </c>
      <c r="R34" s="571">
        <v>4.1215489999999999</v>
      </c>
    </row>
    <row r="35" spans="1:18">
      <c r="A35" s="566">
        <v>30</v>
      </c>
      <c r="B35" s="574" t="s">
        <v>1609</v>
      </c>
      <c r="C35" s="568">
        <v>1.561115</v>
      </c>
      <c r="D35" s="568">
        <v>0</v>
      </c>
      <c r="E35" s="568"/>
      <c r="F35" s="568">
        <v>0</v>
      </c>
      <c r="G35" s="569">
        <v>0</v>
      </c>
      <c r="H35" s="568">
        <v>-6.6889999999999996E-3</v>
      </c>
      <c r="I35" s="568">
        <v>0</v>
      </c>
      <c r="J35" s="569">
        <v>0</v>
      </c>
      <c r="K35" s="568">
        <v>548.32946381886268</v>
      </c>
      <c r="L35" s="568">
        <v>543.86149288830597</v>
      </c>
      <c r="M35" s="575">
        <v>0</v>
      </c>
      <c r="N35" s="568">
        <v>1.561115</v>
      </c>
      <c r="O35" s="568">
        <v>0</v>
      </c>
      <c r="P35" s="568">
        <v>0</v>
      </c>
      <c r="Q35" s="568">
        <v>0</v>
      </c>
      <c r="R35" s="568">
        <v>3.0616530000000002</v>
      </c>
    </row>
    <row r="36" spans="1:18">
      <c r="A36" s="537">
        <v>31</v>
      </c>
      <c r="B36" s="576" t="s">
        <v>1610</v>
      </c>
      <c r="C36" s="571">
        <v>88.217782</v>
      </c>
      <c r="D36" s="571">
        <v>0</v>
      </c>
      <c r="E36" s="571"/>
      <c r="F36" s="571">
        <v>74.798792000000006</v>
      </c>
      <c r="G36" s="572">
        <v>0</v>
      </c>
      <c r="H36" s="571">
        <v>-0.35180099999999997</v>
      </c>
      <c r="I36" s="571">
        <v>-0.29010799999999998</v>
      </c>
      <c r="J36" s="572">
        <v>0</v>
      </c>
      <c r="K36" s="571">
        <v>81.189973503003301</v>
      </c>
      <c r="L36" s="571">
        <v>77.974210920130801</v>
      </c>
      <c r="M36" s="573">
        <v>0</v>
      </c>
      <c r="N36" s="571">
        <v>78.233643000000001</v>
      </c>
      <c r="O36" s="571">
        <v>2.305104</v>
      </c>
      <c r="P36" s="571">
        <v>7.6790349999999998</v>
      </c>
      <c r="Q36" s="571">
        <v>0</v>
      </c>
      <c r="R36" s="571">
        <v>2.6099649999999999</v>
      </c>
    </row>
    <row r="37" spans="1:18">
      <c r="A37" s="566">
        <v>32</v>
      </c>
      <c r="B37" s="574" t="s">
        <v>1611</v>
      </c>
      <c r="C37" s="568">
        <v>323.32732800000002</v>
      </c>
      <c r="D37" s="568">
        <v>0</v>
      </c>
      <c r="E37" s="568"/>
      <c r="F37" s="568">
        <v>9.6920819999999992</v>
      </c>
      <c r="G37" s="569">
        <v>112.800956</v>
      </c>
      <c r="H37" s="568">
        <v>-14.478531</v>
      </c>
      <c r="I37" s="568">
        <v>-0.61680199999999996</v>
      </c>
      <c r="J37" s="569">
        <v>-12.615599</v>
      </c>
      <c r="K37" s="568">
        <v>328.54973446648984</v>
      </c>
      <c r="L37" s="568">
        <v>308.204742368692</v>
      </c>
      <c r="M37" s="575">
        <v>0</v>
      </c>
      <c r="N37" s="568">
        <v>110.54419799999999</v>
      </c>
      <c r="O37" s="568">
        <v>17.281361</v>
      </c>
      <c r="P37" s="568">
        <v>124.272378</v>
      </c>
      <c r="Q37" s="568">
        <v>71.229391000000007</v>
      </c>
      <c r="R37" s="568">
        <v>12.115368999999999</v>
      </c>
    </row>
    <row r="38" spans="1:18">
      <c r="A38" s="537">
        <v>33</v>
      </c>
      <c r="B38" s="576" t="s">
        <v>1612</v>
      </c>
      <c r="C38" s="571">
        <v>588.59043699999995</v>
      </c>
      <c r="D38" s="571">
        <v>0</v>
      </c>
      <c r="E38" s="571"/>
      <c r="F38" s="571">
        <v>60.205812999999999</v>
      </c>
      <c r="G38" s="572">
        <v>8.017023</v>
      </c>
      <c r="H38" s="571">
        <v>-6.9501429999999997</v>
      </c>
      <c r="I38" s="571">
        <v>-5.386984</v>
      </c>
      <c r="J38" s="572">
        <v>-0.27750399999999997</v>
      </c>
      <c r="K38" s="571">
        <v>1367.2620776489719</v>
      </c>
      <c r="L38" s="571">
        <v>1200.7525659688899</v>
      </c>
      <c r="M38" s="573">
        <v>0</v>
      </c>
      <c r="N38" s="571">
        <v>160.445322</v>
      </c>
      <c r="O38" s="571">
        <v>28.056930000000001</v>
      </c>
      <c r="P38" s="571">
        <v>16.147008</v>
      </c>
      <c r="Q38" s="571">
        <v>383.94117699999998</v>
      </c>
      <c r="R38" s="571">
        <v>15.883035</v>
      </c>
    </row>
    <row r="39" spans="1:18">
      <c r="A39" s="566">
        <v>34</v>
      </c>
      <c r="B39" s="567" t="s">
        <v>1613</v>
      </c>
      <c r="C39" s="568">
        <v>775.60312099999999</v>
      </c>
      <c r="D39" s="568">
        <v>0</v>
      </c>
      <c r="E39" s="568"/>
      <c r="F39" s="568">
        <v>3.0825680000000002</v>
      </c>
      <c r="G39" s="569">
        <v>0</v>
      </c>
      <c r="H39" s="568">
        <v>-13.759541</v>
      </c>
      <c r="I39" s="568">
        <v>0</v>
      </c>
      <c r="J39" s="569">
        <v>0</v>
      </c>
      <c r="K39" s="568">
        <v>463.83430932449335</v>
      </c>
      <c r="L39" s="568">
        <v>108.814110204581</v>
      </c>
      <c r="M39" s="575">
        <v>1.5684731410655378E-4</v>
      </c>
      <c r="N39" s="568">
        <v>83.837708000000006</v>
      </c>
      <c r="O39" s="568">
        <v>83.842151999999999</v>
      </c>
      <c r="P39" s="568">
        <v>484.63209899999998</v>
      </c>
      <c r="Q39" s="568">
        <v>123.291162</v>
      </c>
      <c r="R39" s="568">
        <v>16.342642000000001</v>
      </c>
    </row>
    <row r="40" spans="1:18">
      <c r="A40" s="537">
        <v>35</v>
      </c>
      <c r="B40" s="576" t="s">
        <v>1614</v>
      </c>
      <c r="C40" s="571">
        <v>113.884805</v>
      </c>
      <c r="D40" s="571">
        <v>0</v>
      </c>
      <c r="E40" s="571"/>
      <c r="F40" s="571">
        <v>0</v>
      </c>
      <c r="G40" s="572">
        <v>0</v>
      </c>
      <c r="H40" s="571">
        <v>-9.4913999999999998E-2</v>
      </c>
      <c r="I40" s="571">
        <v>0</v>
      </c>
      <c r="J40" s="572">
        <v>0</v>
      </c>
      <c r="K40" s="571">
        <v>21.772612558989813</v>
      </c>
      <c r="L40" s="571">
        <v>18.617560257485401</v>
      </c>
      <c r="M40" s="573">
        <v>0</v>
      </c>
      <c r="N40" s="571">
        <v>6.1662000000000002E-2</v>
      </c>
      <c r="O40" s="571">
        <v>0</v>
      </c>
      <c r="P40" s="571">
        <v>0</v>
      </c>
      <c r="Q40" s="571">
        <v>113.823143</v>
      </c>
      <c r="R40" s="571">
        <v>26.988088000000001</v>
      </c>
    </row>
    <row r="41" spans="1:18">
      <c r="A41" s="566">
        <v>36</v>
      </c>
      <c r="B41" s="574" t="s">
        <v>1615</v>
      </c>
      <c r="C41" s="568">
        <v>396.585871</v>
      </c>
      <c r="D41" s="568">
        <v>0</v>
      </c>
      <c r="E41" s="568"/>
      <c r="F41" s="568">
        <v>0</v>
      </c>
      <c r="G41" s="569">
        <v>0</v>
      </c>
      <c r="H41" s="568">
        <v>-12.845183</v>
      </c>
      <c r="I41" s="568">
        <v>0</v>
      </c>
      <c r="J41" s="569">
        <v>0</v>
      </c>
      <c r="K41" s="568">
        <v>67.85551271512881</v>
      </c>
      <c r="L41" s="568">
        <v>41.360794743844799</v>
      </c>
      <c r="M41" s="575">
        <v>0</v>
      </c>
      <c r="N41" s="568">
        <v>8.8718199999999996</v>
      </c>
      <c r="O41" s="568">
        <v>5.8907780000000001</v>
      </c>
      <c r="P41" s="568">
        <v>372.355254</v>
      </c>
      <c r="Q41" s="568">
        <v>9.468019</v>
      </c>
      <c r="R41" s="568">
        <v>18.529312000000001</v>
      </c>
    </row>
    <row r="42" spans="1:18">
      <c r="A42" s="537">
        <v>37</v>
      </c>
      <c r="B42" s="576" t="s">
        <v>1616</v>
      </c>
      <c r="C42" s="571">
        <v>0</v>
      </c>
      <c r="D42" s="571">
        <v>0</v>
      </c>
      <c r="E42" s="571"/>
      <c r="F42" s="571">
        <v>0</v>
      </c>
      <c r="G42" s="572">
        <v>0</v>
      </c>
      <c r="H42" s="571">
        <v>0</v>
      </c>
      <c r="I42" s="571">
        <v>0</v>
      </c>
      <c r="J42" s="572">
        <v>0</v>
      </c>
      <c r="K42" s="571">
        <v>0</v>
      </c>
      <c r="L42" s="571">
        <v>0</v>
      </c>
      <c r="M42" s="573">
        <v>0</v>
      </c>
      <c r="N42" s="571">
        <v>0</v>
      </c>
      <c r="O42" s="571">
        <v>0</v>
      </c>
      <c r="P42" s="571">
        <v>0</v>
      </c>
      <c r="Q42" s="571">
        <v>0</v>
      </c>
      <c r="R42" s="571">
        <v>0</v>
      </c>
    </row>
    <row r="43" spans="1:18">
      <c r="A43" s="566">
        <v>38</v>
      </c>
      <c r="B43" s="574" t="s">
        <v>1617</v>
      </c>
      <c r="C43" s="568">
        <v>265.13244500000002</v>
      </c>
      <c r="D43" s="568">
        <v>0</v>
      </c>
      <c r="E43" s="568"/>
      <c r="F43" s="568">
        <v>3.0825680000000002</v>
      </c>
      <c r="G43" s="569">
        <v>0</v>
      </c>
      <c r="H43" s="568">
        <v>-0.81944399999999995</v>
      </c>
      <c r="I43" s="568">
        <v>0</v>
      </c>
      <c r="J43" s="569">
        <v>0</v>
      </c>
      <c r="K43" s="568">
        <v>374.20618405037487</v>
      </c>
      <c r="L43" s="568">
        <v>48.835755203250798</v>
      </c>
      <c r="M43" s="570">
        <v>4.2027701328716449E-4</v>
      </c>
      <c r="N43" s="568">
        <v>74.904225999999994</v>
      </c>
      <c r="O43" s="568">
        <v>77.951374000000001</v>
      </c>
      <c r="P43" s="568">
        <v>112.27684499999999</v>
      </c>
      <c r="Q43" s="568">
        <v>0</v>
      </c>
      <c r="R43" s="568">
        <v>8.4991780000000006</v>
      </c>
    </row>
    <row r="44" spans="1:18">
      <c r="A44" s="537">
        <v>39</v>
      </c>
      <c r="B44" s="539" t="s">
        <v>1618</v>
      </c>
      <c r="C44" s="571">
        <v>8595.2785619999995</v>
      </c>
      <c r="D44" s="571">
        <v>0</v>
      </c>
      <c r="E44" s="571"/>
      <c r="F44" s="571">
        <v>2.5669999999999998E-3</v>
      </c>
      <c r="G44" s="572">
        <v>286.36564800000002</v>
      </c>
      <c r="H44" s="571">
        <v>-195.80634499999999</v>
      </c>
      <c r="I44" s="571">
        <v>-1.25E-4</v>
      </c>
      <c r="J44" s="572">
        <v>-186.36564799999999</v>
      </c>
      <c r="K44" s="571">
        <v>4006.3978320863844</v>
      </c>
      <c r="L44" s="571">
        <v>1477.6675614327501</v>
      </c>
      <c r="M44" s="577">
        <v>0.91480566265947694</v>
      </c>
      <c r="N44" s="571">
        <v>2257.4037039999998</v>
      </c>
      <c r="O44" s="571">
        <v>1125.3746590000001</v>
      </c>
      <c r="P44" s="571">
        <v>3434.5661620000001</v>
      </c>
      <c r="Q44" s="571">
        <v>1777.934037</v>
      </c>
      <c r="R44" s="571">
        <v>12.216191999999999</v>
      </c>
    </row>
    <row r="45" spans="1:18">
      <c r="A45" s="566">
        <v>40</v>
      </c>
      <c r="B45" s="567" t="s">
        <v>1619</v>
      </c>
      <c r="C45" s="568">
        <v>110769.194772</v>
      </c>
      <c r="D45" s="568">
        <v>0</v>
      </c>
      <c r="E45" s="568"/>
      <c r="F45" s="568">
        <v>9158.7387180000005</v>
      </c>
      <c r="G45" s="569">
        <v>7639.0860069999999</v>
      </c>
      <c r="H45" s="568">
        <v>-2697.8675750000002</v>
      </c>
      <c r="I45" s="568">
        <v>-279.17596200000003</v>
      </c>
      <c r="J45" s="569">
        <v>-1943.7075809999999</v>
      </c>
      <c r="K45" s="568">
        <v>24488.555511551604</v>
      </c>
      <c r="L45" s="568">
        <v>17809.297220972599</v>
      </c>
      <c r="M45" s="570">
        <v>0</v>
      </c>
      <c r="N45" s="568">
        <v>94274.530102000004</v>
      </c>
      <c r="O45" s="568">
        <v>3806.3950810000001</v>
      </c>
      <c r="P45" s="568">
        <v>3781.3998769999998</v>
      </c>
      <c r="Q45" s="568">
        <v>8906.8697119999997</v>
      </c>
      <c r="R45" s="568">
        <v>3.9649589999999999</v>
      </c>
    </row>
    <row r="46" spans="1:18">
      <c r="A46" s="537">
        <v>41</v>
      </c>
      <c r="B46" s="576" t="s">
        <v>1620</v>
      </c>
      <c r="C46" s="571">
        <v>101461.245375</v>
      </c>
      <c r="D46" s="571">
        <v>0</v>
      </c>
      <c r="E46" s="571"/>
      <c r="F46" s="571">
        <v>8273.977046</v>
      </c>
      <c r="G46" s="572">
        <v>7374.1430909999999</v>
      </c>
      <c r="H46" s="571">
        <v>-2592.6897690000001</v>
      </c>
      <c r="I46" s="571">
        <v>-253.469055</v>
      </c>
      <c r="J46" s="572">
        <v>-1896.1604030000001</v>
      </c>
      <c r="K46" s="571">
        <v>18382.5447185583</v>
      </c>
      <c r="L46" s="571">
        <v>16562.878694626499</v>
      </c>
      <c r="M46" s="573">
        <v>0</v>
      </c>
      <c r="N46" s="571">
        <v>90272.073118</v>
      </c>
      <c r="O46" s="571">
        <v>2383.66849</v>
      </c>
      <c r="P46" s="571">
        <v>2809.1754850000002</v>
      </c>
      <c r="Q46" s="571">
        <v>5996.3282820000004</v>
      </c>
      <c r="R46" s="571">
        <v>3.3012969999999999</v>
      </c>
    </row>
    <row r="47" spans="1:18">
      <c r="A47" s="566">
        <v>42</v>
      </c>
      <c r="B47" s="574" t="s">
        <v>1621</v>
      </c>
      <c r="C47" s="568">
        <v>1362.304787</v>
      </c>
      <c r="D47" s="568">
        <v>0</v>
      </c>
      <c r="E47" s="568"/>
      <c r="F47" s="568">
        <v>7.4066409999999996</v>
      </c>
      <c r="G47" s="569">
        <v>0.91725999999999996</v>
      </c>
      <c r="H47" s="568">
        <v>-11.216982</v>
      </c>
      <c r="I47" s="568">
        <v>-1.1710480000000001</v>
      </c>
      <c r="J47" s="569">
        <v>-0.91725999999999996</v>
      </c>
      <c r="K47" s="568">
        <v>1091.8571411702221</v>
      </c>
      <c r="L47" s="568">
        <v>959.98088165669901</v>
      </c>
      <c r="M47" s="575">
        <v>0</v>
      </c>
      <c r="N47" s="568">
        <v>538.87545799999998</v>
      </c>
      <c r="O47" s="568">
        <v>503.135313</v>
      </c>
      <c r="P47" s="568">
        <v>63.501548</v>
      </c>
      <c r="Q47" s="568">
        <v>256.79246799999999</v>
      </c>
      <c r="R47" s="568">
        <v>8.0987740000000006</v>
      </c>
    </row>
    <row r="48" spans="1:18">
      <c r="A48" s="537">
        <v>43</v>
      </c>
      <c r="B48" s="576" t="s">
        <v>1622</v>
      </c>
      <c r="C48" s="571">
        <v>7945.6446100000003</v>
      </c>
      <c r="D48" s="571">
        <v>0</v>
      </c>
      <c r="E48" s="571"/>
      <c r="F48" s="571">
        <v>877.35503100000005</v>
      </c>
      <c r="G48" s="572">
        <v>264.02565600000003</v>
      </c>
      <c r="H48" s="571">
        <v>-93.960824000000002</v>
      </c>
      <c r="I48" s="571">
        <v>-24.535858999999999</v>
      </c>
      <c r="J48" s="572">
        <v>-46.629918000000004</v>
      </c>
      <c r="K48" s="571">
        <v>5014.1536518230723</v>
      </c>
      <c r="L48" s="571">
        <v>286.43764468938701</v>
      </c>
      <c r="M48" s="577">
        <v>0</v>
      </c>
      <c r="N48" s="571">
        <v>3463.5815259999999</v>
      </c>
      <c r="O48" s="571">
        <v>919.59127799999999</v>
      </c>
      <c r="P48" s="571">
        <v>908.72284400000001</v>
      </c>
      <c r="Q48" s="571">
        <v>2653.7489620000001</v>
      </c>
      <c r="R48" s="571">
        <v>11.730784</v>
      </c>
    </row>
    <row r="49" spans="1:18">
      <c r="A49" s="566">
        <v>44</v>
      </c>
      <c r="B49" s="567" t="s">
        <v>1623</v>
      </c>
      <c r="C49" s="568">
        <v>52609.486513000003</v>
      </c>
      <c r="D49" s="568">
        <v>0</v>
      </c>
      <c r="E49" s="568"/>
      <c r="F49" s="568">
        <v>2992.0755330000002</v>
      </c>
      <c r="G49" s="569">
        <v>1166.7403340000001</v>
      </c>
      <c r="H49" s="568">
        <v>-530.40415900000005</v>
      </c>
      <c r="I49" s="568">
        <v>-100.44179</v>
      </c>
      <c r="J49" s="569">
        <v>-270.77955100000003</v>
      </c>
      <c r="K49" s="568">
        <v>219374.30826714032</v>
      </c>
      <c r="L49" s="568">
        <v>217094.67670743199</v>
      </c>
      <c r="M49" s="570">
        <v>0.18093481431097622</v>
      </c>
      <c r="N49" s="568">
        <v>34530.922492999998</v>
      </c>
      <c r="O49" s="568">
        <v>7710.5519850000001</v>
      </c>
      <c r="P49" s="568">
        <v>2191.1606820000002</v>
      </c>
      <c r="Q49" s="568">
        <v>8176.851353</v>
      </c>
      <c r="R49" s="568">
        <v>6.6219890000000001</v>
      </c>
    </row>
    <row r="50" spans="1:18">
      <c r="A50" s="537">
        <v>45</v>
      </c>
      <c r="B50" s="539" t="s">
        <v>1624</v>
      </c>
      <c r="C50" s="571">
        <v>17978.850829999999</v>
      </c>
      <c r="D50" s="571">
        <v>0</v>
      </c>
      <c r="E50" s="571"/>
      <c r="F50" s="571">
        <v>3440.3595230000001</v>
      </c>
      <c r="G50" s="572">
        <v>21.762139999999999</v>
      </c>
      <c r="H50" s="571">
        <v>-132.76915</v>
      </c>
      <c r="I50" s="571">
        <v>-69.009511000000003</v>
      </c>
      <c r="J50" s="572">
        <v>-14.821648</v>
      </c>
      <c r="K50" s="571">
        <v>27594.048742762148</v>
      </c>
      <c r="L50" s="571">
        <v>4231.5224931658904</v>
      </c>
      <c r="M50" s="577">
        <v>7.071706324600917E-4</v>
      </c>
      <c r="N50" s="571">
        <v>13609.735261</v>
      </c>
      <c r="O50" s="571">
        <v>3350.5728909999998</v>
      </c>
      <c r="P50" s="571">
        <v>413.25005800000002</v>
      </c>
      <c r="Q50" s="571">
        <v>605.29262000000006</v>
      </c>
      <c r="R50" s="571">
        <v>4.115437</v>
      </c>
    </row>
    <row r="51" spans="1:18">
      <c r="A51" s="566">
        <v>46</v>
      </c>
      <c r="B51" s="574" t="s">
        <v>1625</v>
      </c>
      <c r="C51" s="568">
        <v>6493.671695</v>
      </c>
      <c r="D51" s="568">
        <v>0</v>
      </c>
      <c r="E51" s="568"/>
      <c r="F51" s="568">
        <v>31.53876</v>
      </c>
      <c r="G51" s="569">
        <v>18.218685000000001</v>
      </c>
      <c r="H51" s="568">
        <v>-50.611041</v>
      </c>
      <c r="I51" s="568">
        <v>-0.97391700000000003</v>
      </c>
      <c r="J51" s="569">
        <v>-11.278323</v>
      </c>
      <c r="K51" s="568">
        <v>1486.3010519053405</v>
      </c>
      <c r="L51" s="568">
        <v>100.29306925808601</v>
      </c>
      <c r="M51" s="570">
        <v>1.8970660283677051E-4</v>
      </c>
      <c r="N51" s="568">
        <v>4749.6363680000004</v>
      </c>
      <c r="O51" s="568">
        <v>959.51595099999997</v>
      </c>
      <c r="P51" s="568">
        <v>370.12662999999998</v>
      </c>
      <c r="Q51" s="568">
        <v>414.39274599999999</v>
      </c>
      <c r="R51" s="568">
        <v>4.9538909999999996</v>
      </c>
    </row>
    <row r="52" spans="1:18">
      <c r="A52" s="537">
        <v>47</v>
      </c>
      <c r="B52" s="576" t="s">
        <v>1626</v>
      </c>
      <c r="C52" s="571">
        <v>3904.3898680000002</v>
      </c>
      <c r="D52" s="571">
        <v>0</v>
      </c>
      <c r="E52" s="571"/>
      <c r="F52" s="571">
        <v>2860.785664</v>
      </c>
      <c r="G52" s="572">
        <v>0</v>
      </c>
      <c r="H52" s="571">
        <v>-70.493239000000003</v>
      </c>
      <c r="I52" s="571">
        <v>-68.002155999999999</v>
      </c>
      <c r="J52" s="572">
        <v>0</v>
      </c>
      <c r="K52" s="571">
        <v>24347.168980673338</v>
      </c>
      <c r="L52" s="571">
        <v>2608.01375885074</v>
      </c>
      <c r="M52" s="577">
        <v>0</v>
      </c>
      <c r="N52" s="571">
        <v>1618.725412</v>
      </c>
      <c r="O52" s="571">
        <v>2280.4282499999999</v>
      </c>
      <c r="P52" s="571">
        <v>5.2362060000000001</v>
      </c>
      <c r="Q52" s="571">
        <v>0</v>
      </c>
      <c r="R52" s="571">
        <v>6.111917</v>
      </c>
    </row>
    <row r="53" spans="1:18">
      <c r="A53" s="566">
        <v>48</v>
      </c>
      <c r="B53" s="574" t="s">
        <v>1627</v>
      </c>
      <c r="C53" s="568">
        <v>44.910677999999997</v>
      </c>
      <c r="D53" s="568">
        <v>0</v>
      </c>
      <c r="E53" s="568"/>
      <c r="F53" s="568">
        <v>0</v>
      </c>
      <c r="G53" s="569">
        <v>3.5433249999999998</v>
      </c>
      <c r="H53" s="568">
        <v>-3.8175129999999999</v>
      </c>
      <c r="I53" s="568">
        <v>0</v>
      </c>
      <c r="J53" s="569">
        <v>-3.5433249999999998</v>
      </c>
      <c r="K53" s="568">
        <v>238.86338408421909</v>
      </c>
      <c r="L53" s="568">
        <v>55.184434483356902</v>
      </c>
      <c r="M53" s="575">
        <v>0</v>
      </c>
      <c r="N53" s="568">
        <v>44.910677999999997</v>
      </c>
      <c r="O53" s="568">
        <v>0</v>
      </c>
      <c r="P53" s="568">
        <v>0</v>
      </c>
      <c r="Q53" s="568">
        <v>0</v>
      </c>
      <c r="R53" s="568">
        <v>1.0774699999999999</v>
      </c>
    </row>
    <row r="54" spans="1:18">
      <c r="A54" s="537">
        <v>49</v>
      </c>
      <c r="B54" s="576" t="s">
        <v>1628</v>
      </c>
      <c r="C54" s="571">
        <v>7361.1741119999997</v>
      </c>
      <c r="D54" s="571">
        <v>0</v>
      </c>
      <c r="E54" s="571"/>
      <c r="F54" s="571">
        <v>548.03219899999999</v>
      </c>
      <c r="G54" s="572">
        <v>1.2999999999999999E-4</v>
      </c>
      <c r="H54" s="571">
        <v>-7.3580969999999999</v>
      </c>
      <c r="I54" s="571">
        <v>-3.3297E-2</v>
      </c>
      <c r="J54" s="572">
        <v>0</v>
      </c>
      <c r="K54" s="571">
        <v>1511.2390853462286</v>
      </c>
      <c r="L54" s="571">
        <v>1464.8383860621</v>
      </c>
      <c r="M54" s="577">
        <v>1.6250686534440437E-2</v>
      </c>
      <c r="N54" s="571">
        <v>7116.6546779999999</v>
      </c>
      <c r="O54" s="571">
        <v>15.732338</v>
      </c>
      <c r="P54" s="571">
        <v>37.887222000000001</v>
      </c>
      <c r="Q54" s="571">
        <v>190.89987400000001</v>
      </c>
      <c r="R54" s="571">
        <v>2.3018689999999999</v>
      </c>
    </row>
    <row r="55" spans="1:18">
      <c r="A55" s="566">
        <v>50</v>
      </c>
      <c r="B55" s="574" t="s">
        <v>1629</v>
      </c>
      <c r="C55" s="568">
        <v>174.704477</v>
      </c>
      <c r="D55" s="568">
        <v>0</v>
      </c>
      <c r="E55" s="568"/>
      <c r="F55" s="568">
        <v>2.8999999999999998E-3</v>
      </c>
      <c r="G55" s="569">
        <v>0</v>
      </c>
      <c r="H55" s="568">
        <v>-0.48925999999999997</v>
      </c>
      <c r="I55" s="568">
        <v>-1.4100000000000001E-4</v>
      </c>
      <c r="J55" s="569">
        <v>0</v>
      </c>
      <c r="K55" s="568">
        <v>10.476240752989245</v>
      </c>
      <c r="L55" s="568">
        <v>3.1928445116096702</v>
      </c>
      <c r="M55" s="575">
        <v>0</v>
      </c>
      <c r="N55" s="568">
        <v>79.808125000000004</v>
      </c>
      <c r="O55" s="568">
        <v>94.896351999999993</v>
      </c>
      <c r="P55" s="568">
        <v>0</v>
      </c>
      <c r="Q55" s="568">
        <v>0</v>
      </c>
      <c r="R55" s="568">
        <v>5.5278489999999998</v>
      </c>
    </row>
    <row r="56" spans="1:18">
      <c r="A56" s="537">
        <v>51</v>
      </c>
      <c r="B56" s="539" t="s">
        <v>1630</v>
      </c>
      <c r="C56" s="571">
        <v>47671.596643999997</v>
      </c>
      <c r="D56" s="571">
        <v>0</v>
      </c>
      <c r="E56" s="571"/>
      <c r="F56" s="571">
        <v>10896.750564</v>
      </c>
      <c r="G56" s="572">
        <v>1652.9013170000001</v>
      </c>
      <c r="H56" s="571">
        <v>-896.31681800000001</v>
      </c>
      <c r="I56" s="571">
        <v>-273.79693400000002</v>
      </c>
      <c r="J56" s="572">
        <v>-489.84915899999999</v>
      </c>
      <c r="K56" s="571">
        <v>24877.616638762593</v>
      </c>
      <c r="L56" s="571">
        <v>24075.637156128701</v>
      </c>
      <c r="M56" s="573">
        <v>0</v>
      </c>
      <c r="N56" s="571">
        <v>31204.287218000001</v>
      </c>
      <c r="O56" s="571">
        <v>788.48083699999995</v>
      </c>
      <c r="P56" s="571">
        <v>7755.7880539999996</v>
      </c>
      <c r="Q56" s="571">
        <v>7923.0405350000001</v>
      </c>
      <c r="R56" s="571">
        <v>8.1987900000000007</v>
      </c>
    </row>
    <row r="57" spans="1:18">
      <c r="A57" s="566">
        <v>52</v>
      </c>
      <c r="B57" s="567" t="s">
        <v>1631</v>
      </c>
      <c r="C57" s="568">
        <v>127069.00830099999</v>
      </c>
      <c r="D57" s="568">
        <v>0</v>
      </c>
      <c r="E57" s="568"/>
      <c r="F57" s="568">
        <v>5625.6784690000004</v>
      </c>
      <c r="G57" s="569">
        <v>3918.9871750000002</v>
      </c>
      <c r="H57" s="568">
        <v>-1104.7924149999999</v>
      </c>
      <c r="I57" s="568">
        <v>-69.283237999999997</v>
      </c>
      <c r="J57" s="569">
        <v>-797.70015899999999</v>
      </c>
      <c r="K57" s="568">
        <v>1742.6460363199799</v>
      </c>
      <c r="L57" s="568">
        <v>817.15386416442595</v>
      </c>
      <c r="M57" s="570">
        <v>5.7536928390114116E-2</v>
      </c>
      <c r="N57" s="568">
        <v>26158.481078000001</v>
      </c>
      <c r="O57" s="568">
        <v>1938.115436</v>
      </c>
      <c r="P57" s="568">
        <v>15043.869640999999</v>
      </c>
      <c r="Q57" s="568">
        <v>83928.542146000007</v>
      </c>
      <c r="R57" s="568">
        <v>19.577400999999998</v>
      </c>
    </row>
    <row r="58" spans="1:18">
      <c r="A58" s="537">
        <v>53</v>
      </c>
      <c r="B58" s="537" t="s">
        <v>1632</v>
      </c>
      <c r="C58" s="571">
        <v>140855.269504</v>
      </c>
      <c r="D58" s="571">
        <v>0</v>
      </c>
      <c r="E58" s="571"/>
      <c r="F58" s="571">
        <v>7658.9759880000001</v>
      </c>
      <c r="G58" s="572">
        <v>4542.852879</v>
      </c>
      <c r="H58" s="571">
        <v>-2715.2320130000003</v>
      </c>
      <c r="I58" s="571">
        <v>-330.73776199999998</v>
      </c>
      <c r="J58" s="572">
        <v>-1638.9249130000001</v>
      </c>
      <c r="K58" s="571">
        <v>30654.378904507619</v>
      </c>
      <c r="L58" s="571">
        <v>24582.143693718339</v>
      </c>
      <c r="M58" s="577">
        <v>0.1457959333434056</v>
      </c>
      <c r="N58" s="571">
        <v>101005.959791</v>
      </c>
      <c r="O58" s="571">
        <v>4543.011649</v>
      </c>
      <c r="P58" s="571">
        <v>14435.109485999999</v>
      </c>
      <c r="Q58" s="571">
        <v>20871.188578000001</v>
      </c>
      <c r="R58" s="571">
        <v>7.3447341544763516</v>
      </c>
    </row>
    <row r="59" spans="1:18">
      <c r="A59" s="566">
        <v>54</v>
      </c>
      <c r="B59" s="567" t="s">
        <v>1633</v>
      </c>
      <c r="C59" s="568">
        <v>59089.976789</v>
      </c>
      <c r="D59" s="568">
        <v>0</v>
      </c>
      <c r="E59" s="568"/>
      <c r="F59" s="568">
        <v>3432.6782979999998</v>
      </c>
      <c r="G59" s="569">
        <v>191.33296100000001</v>
      </c>
      <c r="H59" s="568">
        <v>-484.04992600000003</v>
      </c>
      <c r="I59" s="568">
        <v>-137.54252600000001</v>
      </c>
      <c r="J59" s="569">
        <v>-58.414186000000001</v>
      </c>
      <c r="K59" s="568">
        <v>6783.3039055223253</v>
      </c>
      <c r="L59" s="568">
        <v>5294.2261715369395</v>
      </c>
      <c r="M59" s="570">
        <v>8.9811131053802187E-2</v>
      </c>
      <c r="N59" s="568">
        <v>47684.928936999997</v>
      </c>
      <c r="O59" s="568">
        <v>229.621047</v>
      </c>
      <c r="P59" s="568">
        <v>984.75935400000003</v>
      </c>
      <c r="Q59" s="568">
        <v>10190.667450999999</v>
      </c>
      <c r="R59" s="568">
        <v>5.9549190000000003</v>
      </c>
    </row>
    <row r="60" spans="1:18">
      <c r="A60" s="537">
        <v>55</v>
      </c>
      <c r="B60" s="535" t="s">
        <v>1634</v>
      </c>
      <c r="C60" s="571">
        <v>81765.292715000003</v>
      </c>
      <c r="D60" s="571">
        <v>0</v>
      </c>
      <c r="E60" s="571"/>
      <c r="F60" s="571">
        <v>4226.2976900000003</v>
      </c>
      <c r="G60" s="572">
        <v>4351.519918</v>
      </c>
      <c r="H60" s="571">
        <v>-2231.1820870000001</v>
      </c>
      <c r="I60" s="571">
        <v>-193.19523599999999</v>
      </c>
      <c r="J60" s="572">
        <v>-1580.5107270000001</v>
      </c>
      <c r="K60" s="571">
        <v>23871.074998985296</v>
      </c>
      <c r="L60" s="571">
        <v>19287.9175221814</v>
      </c>
      <c r="M60" s="577">
        <v>0.19979847489749483</v>
      </c>
      <c r="N60" s="571">
        <v>53321.030853999997</v>
      </c>
      <c r="O60" s="571">
        <v>4313.3906020000004</v>
      </c>
      <c r="P60" s="571">
        <v>13450.350132</v>
      </c>
      <c r="Q60" s="571">
        <v>10680.521127</v>
      </c>
      <c r="R60" s="571">
        <v>8.3491219999999995</v>
      </c>
    </row>
    <row r="61" spans="1:18">
      <c r="A61" s="566">
        <v>56</v>
      </c>
      <c r="B61" s="524" t="s">
        <v>751</v>
      </c>
      <c r="C61" s="568">
        <v>689473.52785399999</v>
      </c>
      <c r="D61" s="568">
        <v>0</v>
      </c>
      <c r="E61" s="568"/>
      <c r="F61" s="568">
        <v>41911.791273999996</v>
      </c>
      <c r="G61" s="569">
        <v>21649.171489</v>
      </c>
      <c r="H61" s="568">
        <v>-9498.1469799999995</v>
      </c>
      <c r="I61" s="568">
        <v>-1219.220366</v>
      </c>
      <c r="J61" s="569">
        <v>-6077.1408619999993</v>
      </c>
      <c r="K61" s="568">
        <v>492305.8155105373</v>
      </c>
      <c r="L61" s="568">
        <v>338936.19882851961</v>
      </c>
      <c r="M61" s="570">
        <v>0.10229521441322945</v>
      </c>
      <c r="N61" s="568">
        <v>386919.69074200001</v>
      </c>
      <c r="O61" s="568">
        <v>41964.761456999993</v>
      </c>
      <c r="P61" s="568">
        <v>82670.12264999999</v>
      </c>
      <c r="Q61" s="568">
        <v>177918.95300500002</v>
      </c>
      <c r="R61" s="568">
        <v>9.8060989999999997</v>
      </c>
    </row>
    <row r="62" spans="1:18">
      <c r="B62" s="939" t="s">
        <v>2045</v>
      </c>
    </row>
    <row r="65" spans="2:2" ht="80.5">
      <c r="B65" s="535" t="s">
        <v>2046</v>
      </c>
    </row>
  </sheetData>
  <mergeCells count="4">
    <mergeCell ref="C4:G4"/>
    <mergeCell ref="H4:J4"/>
    <mergeCell ref="K4:M4"/>
    <mergeCell ref="T6:T7"/>
  </mergeCells>
  <hyperlinks>
    <hyperlink ref="T6:T7" location="Index!A1" display="Index" xr:uid="{65343B39-71EA-413C-9A56-6F6DAA451619}"/>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10D88-62F1-469B-8BD9-5FD9887DA935}">
  <dimension ref="A1:T21"/>
  <sheetViews>
    <sheetView workbookViewId="0"/>
  </sheetViews>
  <sheetFormatPr defaultColWidth="8.7265625" defaultRowHeight="14.5"/>
  <cols>
    <col min="1" max="1" width="8.7265625" style="22"/>
    <col min="2" max="2" width="84.26953125" style="22" customWidth="1"/>
    <col min="3" max="3" width="13.81640625" style="22" customWidth="1"/>
    <col min="4" max="17" width="8.7265625" style="22"/>
    <col min="18" max="18" width="27.453125" style="22" customWidth="1"/>
    <col min="19" max="16384" width="8.7265625" style="22"/>
  </cols>
  <sheetData>
    <row r="1" spans="1:20">
      <c r="A1" s="556" t="s">
        <v>1635</v>
      </c>
      <c r="B1" s="513"/>
      <c r="C1" s="528"/>
      <c r="D1" s="528"/>
      <c r="E1" s="513"/>
      <c r="F1" s="513"/>
      <c r="G1" s="513"/>
      <c r="H1" s="513"/>
      <c r="I1" s="513"/>
      <c r="J1" s="513"/>
      <c r="K1" s="513"/>
      <c r="L1" s="513"/>
      <c r="M1" s="513"/>
      <c r="N1" s="513"/>
      <c r="O1" s="513"/>
      <c r="P1" s="513"/>
      <c r="Q1" s="513"/>
      <c r="R1" s="513"/>
    </row>
    <row r="2" spans="1:20">
      <c r="A2" s="513"/>
      <c r="B2" s="513"/>
      <c r="C2" s="578"/>
      <c r="D2" s="528"/>
      <c r="E2" s="528"/>
      <c r="F2" s="528"/>
      <c r="G2" s="528"/>
      <c r="H2" s="528"/>
      <c r="I2" s="528"/>
      <c r="J2" s="528"/>
      <c r="K2" s="528"/>
      <c r="L2" s="528"/>
      <c r="M2" s="528"/>
      <c r="N2" s="528"/>
      <c r="O2" s="528"/>
      <c r="P2" s="528"/>
      <c r="Q2" s="528"/>
      <c r="R2" s="528"/>
    </row>
    <row r="3" spans="1:20">
      <c r="A3" s="513"/>
      <c r="B3" s="579"/>
      <c r="C3" s="578"/>
      <c r="D3" s="528"/>
      <c r="E3" s="528"/>
      <c r="F3" s="528"/>
      <c r="G3" s="528"/>
      <c r="H3" s="528"/>
      <c r="I3" s="528"/>
      <c r="J3" s="528"/>
      <c r="K3" s="528"/>
      <c r="L3" s="528"/>
      <c r="M3" s="528"/>
      <c r="N3" s="528"/>
      <c r="O3" s="528"/>
      <c r="P3" s="528"/>
      <c r="Q3" s="528"/>
      <c r="R3" s="528"/>
    </row>
    <row r="4" spans="1:20">
      <c r="A4" s="513"/>
      <c r="B4" s="513"/>
      <c r="C4" s="516" t="s">
        <v>201</v>
      </c>
      <c r="D4" s="516" t="s">
        <v>202</v>
      </c>
      <c r="E4" s="516" t="s">
        <v>203</v>
      </c>
      <c r="F4" s="516" t="s">
        <v>204</v>
      </c>
      <c r="G4" s="516" t="s">
        <v>205</v>
      </c>
      <c r="H4" s="516" t="s">
        <v>206</v>
      </c>
      <c r="I4" s="516" t="s">
        <v>207</v>
      </c>
      <c r="J4" s="516" t="s">
        <v>208</v>
      </c>
      <c r="K4" s="516" t="s">
        <v>465</v>
      </c>
      <c r="L4" s="516" t="s">
        <v>466</v>
      </c>
      <c r="M4" s="516" t="s">
        <v>467</v>
      </c>
      <c r="N4" s="516" t="s">
        <v>468</v>
      </c>
      <c r="O4" s="516" t="s">
        <v>469</v>
      </c>
      <c r="P4" s="516" t="s">
        <v>758</v>
      </c>
      <c r="Q4" s="516" t="s">
        <v>759</v>
      </c>
      <c r="R4" s="516" t="s">
        <v>760</v>
      </c>
    </row>
    <row r="5" spans="1:20">
      <c r="A5" s="513"/>
      <c r="B5" s="578"/>
      <c r="C5" s="590"/>
      <c r="D5" s="1103" t="s">
        <v>1636</v>
      </c>
      <c r="E5" s="1103"/>
      <c r="F5" s="1103"/>
      <c r="G5" s="1103"/>
      <c r="H5" s="1103"/>
      <c r="I5" s="1103"/>
      <c r="J5" s="1103"/>
      <c r="K5" s="1103"/>
      <c r="L5" s="1103"/>
      <c r="M5" s="1103"/>
      <c r="N5" s="1103"/>
      <c r="O5" s="1103"/>
      <c r="P5" s="1103"/>
      <c r="Q5" s="1103"/>
      <c r="R5" s="1104"/>
    </row>
    <row r="6" spans="1:20">
      <c r="A6" s="513"/>
      <c r="B6" s="578"/>
      <c r="C6" s="591"/>
      <c r="D6" s="1099" t="s">
        <v>1637</v>
      </c>
      <c r="E6" s="1100"/>
      <c r="F6" s="1100"/>
      <c r="G6" s="1100"/>
      <c r="H6" s="1100"/>
      <c r="I6" s="1101"/>
      <c r="J6" s="1099" t="s">
        <v>1638</v>
      </c>
      <c r="K6" s="1100"/>
      <c r="L6" s="1100"/>
      <c r="M6" s="1100"/>
      <c r="N6" s="1100"/>
      <c r="O6" s="1100"/>
      <c r="P6" s="1101"/>
      <c r="Q6" s="1102" t="s">
        <v>1639</v>
      </c>
      <c r="R6" s="1102"/>
      <c r="S6" s="221"/>
    </row>
    <row r="7" spans="1:20" ht="34.5">
      <c r="A7" s="530"/>
      <c r="B7" s="594" t="s">
        <v>1640</v>
      </c>
      <c r="C7" s="592"/>
      <c r="D7" s="593" t="s">
        <v>1641</v>
      </c>
      <c r="E7" s="593" t="s">
        <v>1642</v>
      </c>
      <c r="F7" s="593" t="s">
        <v>1643</v>
      </c>
      <c r="G7" s="593" t="s">
        <v>1644</v>
      </c>
      <c r="H7" s="593" t="s">
        <v>1645</v>
      </c>
      <c r="I7" s="593" t="s">
        <v>1646</v>
      </c>
      <c r="J7" s="593" t="s">
        <v>1647</v>
      </c>
      <c r="K7" s="593" t="s">
        <v>1648</v>
      </c>
      <c r="L7" s="593" t="s">
        <v>1649</v>
      </c>
      <c r="M7" s="593" t="s">
        <v>1650</v>
      </c>
      <c r="N7" s="593" t="s">
        <v>1651</v>
      </c>
      <c r="O7" s="593" t="s">
        <v>1652</v>
      </c>
      <c r="P7" s="593" t="s">
        <v>1653</v>
      </c>
      <c r="Q7" s="594"/>
      <c r="R7" s="589" t="s">
        <v>1654</v>
      </c>
      <c r="T7" s="1011" t="s">
        <v>186</v>
      </c>
    </row>
    <row r="8" spans="1:20">
      <c r="A8" s="580">
        <v>1</v>
      </c>
      <c r="B8" s="581" t="s">
        <v>1655</v>
      </c>
      <c r="C8" s="582">
        <v>968602.76704876591</v>
      </c>
      <c r="D8" s="583"/>
      <c r="E8" s="583"/>
      <c r="F8" s="583"/>
      <c r="G8" s="583"/>
      <c r="H8" s="583"/>
      <c r="I8" s="583"/>
      <c r="J8" s="583"/>
      <c r="K8" s="583"/>
      <c r="L8" s="583"/>
      <c r="M8" s="583"/>
      <c r="N8" s="583"/>
      <c r="O8" s="583"/>
      <c r="P8" s="583"/>
      <c r="Q8" s="582">
        <v>968602.76704876591</v>
      </c>
      <c r="R8" s="583"/>
      <c r="T8" s="1011"/>
    </row>
    <row r="9" spans="1:20">
      <c r="A9" s="530">
        <v>2</v>
      </c>
      <c r="B9" s="584" t="s">
        <v>1656</v>
      </c>
      <c r="C9" s="585">
        <v>276408.12143010797</v>
      </c>
      <c r="D9" s="586"/>
      <c r="E9" s="586"/>
      <c r="F9" s="586"/>
      <c r="G9" s="586"/>
      <c r="H9" s="586"/>
      <c r="I9" s="586"/>
      <c r="J9" s="586"/>
      <c r="K9" s="586"/>
      <c r="L9" s="586"/>
      <c r="M9" s="586"/>
      <c r="N9" s="586"/>
      <c r="O9" s="586"/>
      <c r="P9" s="586"/>
      <c r="Q9" s="585">
        <v>276408.12143010797</v>
      </c>
      <c r="R9" s="586"/>
    </row>
    <row r="10" spans="1:20">
      <c r="A10" s="580">
        <v>3</v>
      </c>
      <c r="B10" s="587" t="s">
        <v>1657</v>
      </c>
      <c r="C10" s="582">
        <v>692161.42561865796</v>
      </c>
      <c r="D10" s="583"/>
      <c r="E10" s="583"/>
      <c r="F10" s="583"/>
      <c r="G10" s="583"/>
      <c r="H10" s="583"/>
      <c r="I10" s="583"/>
      <c r="J10" s="583"/>
      <c r="K10" s="583"/>
      <c r="L10" s="583"/>
      <c r="M10" s="583"/>
      <c r="N10" s="583"/>
      <c r="O10" s="583"/>
      <c r="P10" s="583"/>
      <c r="Q10" s="582">
        <v>692161.42561865796</v>
      </c>
      <c r="R10" s="583"/>
    </row>
    <row r="11" spans="1:20">
      <c r="A11" s="530">
        <v>4</v>
      </c>
      <c r="B11" s="584" t="s">
        <v>1658</v>
      </c>
      <c r="C11" s="585">
        <v>33.22</v>
      </c>
      <c r="D11" s="586"/>
      <c r="E11" s="586"/>
      <c r="F11" s="586"/>
      <c r="G11" s="586"/>
      <c r="H11" s="586"/>
      <c r="I11" s="586"/>
      <c r="J11" s="586"/>
      <c r="K11" s="586"/>
      <c r="L11" s="586"/>
      <c r="M11" s="586"/>
      <c r="N11" s="586"/>
      <c r="O11" s="586"/>
      <c r="P11" s="586"/>
      <c r="Q11" s="585">
        <v>33.22</v>
      </c>
      <c r="R11" s="586"/>
    </row>
    <row r="12" spans="1:20">
      <c r="A12" s="580">
        <v>5</v>
      </c>
      <c r="B12" s="587" t="s">
        <v>1659</v>
      </c>
      <c r="C12" s="582"/>
      <c r="D12" s="583"/>
      <c r="E12" s="583"/>
      <c r="F12" s="583"/>
      <c r="G12" s="583"/>
      <c r="H12" s="583"/>
      <c r="I12" s="583"/>
      <c r="J12" s="583"/>
      <c r="K12" s="583"/>
      <c r="L12" s="583"/>
      <c r="M12" s="583"/>
      <c r="N12" s="583"/>
      <c r="O12" s="583"/>
      <c r="P12" s="583"/>
      <c r="Q12" s="582"/>
      <c r="R12" s="583"/>
    </row>
    <row r="13" spans="1:20">
      <c r="A13" s="530">
        <v>6</v>
      </c>
      <c r="B13" s="588" t="s">
        <v>1660</v>
      </c>
      <c r="C13" s="585">
        <v>12190.691345326199</v>
      </c>
      <c r="D13" s="586"/>
      <c r="E13" s="586"/>
      <c r="F13" s="586"/>
      <c r="G13" s="586"/>
      <c r="H13" s="586"/>
      <c r="I13" s="586"/>
      <c r="J13" s="586"/>
      <c r="K13" s="586"/>
      <c r="L13" s="586"/>
      <c r="M13" s="586"/>
      <c r="N13" s="586"/>
      <c r="O13" s="586"/>
      <c r="P13" s="586"/>
      <c r="Q13" s="585">
        <v>12190.691345326199</v>
      </c>
      <c r="R13" s="586"/>
    </row>
    <row r="14" spans="1:20">
      <c r="A14" s="580">
        <v>7</v>
      </c>
      <c r="B14" s="587" t="s">
        <v>1656</v>
      </c>
      <c r="C14" s="582">
        <v>9506.7440573342992</v>
      </c>
      <c r="D14" s="583"/>
      <c r="E14" s="583"/>
      <c r="F14" s="583"/>
      <c r="G14" s="583"/>
      <c r="H14" s="583"/>
      <c r="I14" s="583"/>
      <c r="J14" s="583"/>
      <c r="K14" s="583"/>
      <c r="L14" s="583"/>
      <c r="M14" s="583"/>
      <c r="N14" s="583"/>
      <c r="O14" s="583"/>
      <c r="P14" s="583"/>
      <c r="Q14" s="582">
        <v>9506.7440573342992</v>
      </c>
      <c r="R14" s="583"/>
    </row>
    <row r="15" spans="1:20">
      <c r="A15" s="530">
        <v>8</v>
      </c>
      <c r="B15" s="584" t="s">
        <v>1657</v>
      </c>
      <c r="C15" s="585">
        <v>2683.9472879918999</v>
      </c>
      <c r="D15" s="586"/>
      <c r="E15" s="586"/>
      <c r="F15" s="586"/>
      <c r="G15" s="586"/>
      <c r="H15" s="586"/>
      <c r="I15" s="586"/>
      <c r="J15" s="586"/>
      <c r="K15" s="586"/>
      <c r="L15" s="586"/>
      <c r="M15" s="586"/>
      <c r="N15" s="586"/>
      <c r="O15" s="586"/>
      <c r="P15" s="586"/>
      <c r="Q15" s="585">
        <v>2683.9472879918999</v>
      </c>
      <c r="R15" s="586"/>
    </row>
    <row r="16" spans="1:20">
      <c r="A16" s="580">
        <v>9</v>
      </c>
      <c r="B16" s="587" t="s">
        <v>1658</v>
      </c>
      <c r="C16" s="582">
        <v>0</v>
      </c>
      <c r="D16" s="583"/>
      <c r="E16" s="583"/>
      <c r="F16" s="583"/>
      <c r="G16" s="583"/>
      <c r="H16" s="583"/>
      <c r="I16" s="583"/>
      <c r="J16" s="583"/>
      <c r="K16" s="583"/>
      <c r="L16" s="583"/>
      <c r="M16" s="583"/>
      <c r="N16" s="583"/>
      <c r="O16" s="583"/>
      <c r="P16" s="583"/>
      <c r="Q16" s="582">
        <v>0</v>
      </c>
      <c r="R16" s="583"/>
    </row>
    <row r="17" spans="1:18">
      <c r="A17" s="580">
        <v>10</v>
      </c>
      <c r="B17" s="587" t="s">
        <v>1659</v>
      </c>
      <c r="C17" s="582"/>
      <c r="D17" s="583"/>
      <c r="E17" s="583"/>
      <c r="F17" s="583"/>
      <c r="G17" s="583"/>
      <c r="H17" s="583"/>
      <c r="I17" s="583"/>
      <c r="J17" s="583"/>
      <c r="K17" s="583"/>
      <c r="L17" s="583"/>
      <c r="M17" s="583"/>
      <c r="N17" s="583"/>
      <c r="O17" s="583"/>
      <c r="P17" s="583"/>
      <c r="Q17" s="582"/>
      <c r="R17" s="583"/>
    </row>
    <row r="21" spans="1:18" ht="46">
      <c r="B21" s="584" t="s">
        <v>2047</v>
      </c>
    </row>
  </sheetData>
  <mergeCells count="5">
    <mergeCell ref="D6:I6"/>
    <mergeCell ref="J6:P6"/>
    <mergeCell ref="Q6:R6"/>
    <mergeCell ref="D5:R5"/>
    <mergeCell ref="T7:T8"/>
  </mergeCells>
  <hyperlinks>
    <hyperlink ref="T7:T8" location="Index!A1" display="Index" xr:uid="{154E57A7-EB4F-4ED1-9735-245EEBE7F4D1}"/>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6328E-1827-4377-9CE1-197689A7EC27}">
  <dimension ref="A1:J114"/>
  <sheetViews>
    <sheetView workbookViewId="0"/>
  </sheetViews>
  <sheetFormatPr defaultColWidth="8.7265625" defaultRowHeight="14.5"/>
  <cols>
    <col min="1" max="1" width="8.7265625" style="22"/>
    <col min="2" max="2" width="56.1796875" style="22" customWidth="1"/>
    <col min="3" max="8" width="17.6328125" style="22" customWidth="1"/>
    <col min="9" max="16384" width="8.7265625" style="22"/>
  </cols>
  <sheetData>
    <row r="1" spans="1:10">
      <c r="A1" s="556" t="s">
        <v>1661</v>
      </c>
    </row>
    <row r="3" spans="1:10">
      <c r="A3" s="595"/>
      <c r="B3" s="596"/>
      <c r="C3" s="596"/>
      <c r="D3" s="595"/>
      <c r="E3" s="595"/>
      <c r="F3" s="595"/>
      <c r="G3" s="595"/>
      <c r="H3" s="595"/>
    </row>
    <row r="4" spans="1:10">
      <c r="A4" s="595"/>
      <c r="B4" s="516" t="s">
        <v>201</v>
      </c>
      <c r="C4" s="516" t="s">
        <v>202</v>
      </c>
      <c r="D4" s="516" t="s">
        <v>203</v>
      </c>
      <c r="E4" s="516" t="s">
        <v>204</v>
      </c>
      <c r="F4" s="516" t="s">
        <v>205</v>
      </c>
      <c r="G4" s="516" t="s">
        <v>206</v>
      </c>
      <c r="H4" s="516" t="s">
        <v>207</v>
      </c>
    </row>
    <row r="5" spans="1:10" ht="34.5">
      <c r="A5" s="600"/>
      <c r="B5" s="598" t="s">
        <v>1662</v>
      </c>
      <c r="C5" s="599" t="s">
        <v>1663</v>
      </c>
      <c r="D5" s="599" t="s">
        <v>1664</v>
      </c>
      <c r="E5" s="599" t="s">
        <v>1665</v>
      </c>
      <c r="F5" s="599" t="s">
        <v>1666</v>
      </c>
      <c r="G5" s="599" t="s">
        <v>1667</v>
      </c>
      <c r="H5" s="599" t="s">
        <v>1668</v>
      </c>
      <c r="J5" s="1011" t="s">
        <v>186</v>
      </c>
    </row>
    <row r="6" spans="1:10">
      <c r="A6" s="538">
        <v>1</v>
      </c>
      <c r="B6" s="540" t="s">
        <v>1669</v>
      </c>
      <c r="C6" s="540"/>
      <c r="D6" s="540"/>
      <c r="E6" s="540"/>
      <c r="F6" s="540"/>
      <c r="G6" s="540"/>
      <c r="H6" s="540"/>
      <c r="J6" s="1011"/>
    </row>
    <row r="7" spans="1:10">
      <c r="A7" s="537">
        <v>2</v>
      </c>
      <c r="B7" s="539" t="s">
        <v>1670</v>
      </c>
      <c r="C7" s="539"/>
      <c r="D7" s="539"/>
      <c r="E7" s="539"/>
      <c r="F7" s="539"/>
      <c r="G7" s="539"/>
      <c r="H7" s="539"/>
    </row>
    <row r="8" spans="1:10">
      <c r="A8" s="566">
        <v>3</v>
      </c>
      <c r="B8" s="567" t="s">
        <v>1671</v>
      </c>
      <c r="C8" s="567"/>
      <c r="D8" s="567"/>
      <c r="E8" s="567"/>
      <c r="F8" s="567"/>
      <c r="G8" s="567"/>
      <c r="H8" s="567"/>
    </row>
    <row r="9" spans="1:10">
      <c r="A9" s="537">
        <v>4</v>
      </c>
      <c r="B9" s="539" t="s">
        <v>1672</v>
      </c>
      <c r="C9" s="539"/>
      <c r="D9" s="539"/>
      <c r="E9" s="539"/>
      <c r="F9" s="539"/>
      <c r="G9" s="539"/>
      <c r="H9" s="539"/>
    </row>
    <row r="10" spans="1:10">
      <c r="A10" s="566">
        <v>5</v>
      </c>
      <c r="B10" s="567" t="s">
        <v>1673</v>
      </c>
      <c r="C10" s="567"/>
      <c r="D10" s="567"/>
      <c r="E10" s="567"/>
      <c r="F10" s="567"/>
      <c r="G10" s="567"/>
      <c r="H10" s="567"/>
    </row>
    <row r="11" spans="1:10">
      <c r="A11" s="537">
        <v>6</v>
      </c>
      <c r="B11" s="539" t="s">
        <v>1674</v>
      </c>
      <c r="C11" s="539"/>
      <c r="D11" s="539"/>
      <c r="E11" s="539"/>
      <c r="F11" s="539"/>
      <c r="G11" s="539"/>
      <c r="H11" s="539"/>
    </row>
    <row r="12" spans="1:10">
      <c r="A12" s="566">
        <v>7</v>
      </c>
      <c r="B12" s="567" t="s">
        <v>1675</v>
      </c>
      <c r="C12" s="567"/>
      <c r="D12" s="567"/>
      <c r="E12" s="567"/>
      <c r="F12" s="567"/>
      <c r="G12" s="567"/>
      <c r="H12" s="567"/>
    </row>
    <row r="13" spans="1:10">
      <c r="A13" s="566">
        <v>8</v>
      </c>
      <c r="B13" s="567" t="s">
        <v>1676</v>
      </c>
      <c r="C13" s="567"/>
      <c r="D13" s="567"/>
      <c r="E13" s="567"/>
      <c r="F13" s="567"/>
      <c r="G13" s="567"/>
      <c r="H13" s="567"/>
    </row>
    <row r="14" spans="1:10">
      <c r="B14" s="940" t="s">
        <v>2048</v>
      </c>
      <c r="C14" s="937"/>
      <c r="D14" s="937"/>
      <c r="E14" s="937"/>
    </row>
    <row r="15" spans="1:10">
      <c r="B15" s="941"/>
    </row>
    <row r="16" spans="1:10">
      <c r="B16" s="941"/>
    </row>
    <row r="17" spans="2:5" ht="264.5">
      <c r="B17" s="942" t="s">
        <v>2049</v>
      </c>
    </row>
    <row r="18" spans="2:5">
      <c r="B18" s="938"/>
    </row>
    <row r="19" spans="2:5">
      <c r="B19" s="942"/>
      <c r="C19" s="941"/>
      <c r="D19" s="941"/>
      <c r="E19" s="941"/>
    </row>
    <row r="20" spans="2:5">
      <c r="B20" s="941"/>
      <c r="C20" s="941"/>
      <c r="D20" s="941"/>
      <c r="E20" s="941"/>
    </row>
    <row r="21" spans="2:5" ht="15" thickBot="1">
      <c r="B21" s="943" t="s">
        <v>2050</v>
      </c>
      <c r="C21" s="944"/>
      <c r="D21" s="944"/>
      <c r="E21" s="944"/>
    </row>
    <row r="22" spans="2:5" ht="51.5" customHeight="1">
      <c r="B22" s="945" t="s">
        <v>2051</v>
      </c>
      <c r="C22" s="1108" t="s">
        <v>2052</v>
      </c>
      <c r="D22" s="1108"/>
      <c r="E22" s="1109" t="s">
        <v>2053</v>
      </c>
    </row>
    <row r="23" spans="2:5" ht="25" customHeight="1">
      <c r="B23" s="946" t="s">
        <v>2054</v>
      </c>
      <c r="C23" s="947" t="s">
        <v>2055</v>
      </c>
      <c r="D23" s="947" t="s">
        <v>2056</v>
      </c>
      <c r="E23" s="1110"/>
    </row>
    <row r="24" spans="2:5">
      <c r="B24" s="948" t="s">
        <v>1673</v>
      </c>
      <c r="C24" s="949" t="s">
        <v>2057</v>
      </c>
      <c r="D24" s="949">
        <v>301</v>
      </c>
      <c r="E24" s="1105" t="s">
        <v>2058</v>
      </c>
    </row>
    <row r="25" spans="2:5">
      <c r="B25" s="950" t="s">
        <v>1673</v>
      </c>
      <c r="C25" s="951" t="s">
        <v>2057</v>
      </c>
      <c r="D25" s="951">
        <v>3011</v>
      </c>
      <c r="E25" s="1067"/>
    </row>
    <row r="26" spans="2:5">
      <c r="B26" s="950" t="s">
        <v>1673</v>
      </c>
      <c r="C26" s="951" t="s">
        <v>2057</v>
      </c>
      <c r="D26" s="951">
        <v>3012</v>
      </c>
      <c r="E26" s="1067"/>
    </row>
    <row r="27" spans="2:5">
      <c r="B27" s="950" t="s">
        <v>1673</v>
      </c>
      <c r="C27" s="951" t="s">
        <v>2057</v>
      </c>
      <c r="D27" s="951">
        <v>3315</v>
      </c>
      <c r="E27" s="1067"/>
    </row>
    <row r="28" spans="2:5">
      <c r="B28" s="950" t="s">
        <v>1673</v>
      </c>
      <c r="C28" s="951" t="s">
        <v>2057</v>
      </c>
      <c r="D28" s="951">
        <v>50</v>
      </c>
      <c r="E28" s="1067"/>
    </row>
    <row r="29" spans="2:5">
      <c r="B29" s="950" t="s">
        <v>1673</v>
      </c>
      <c r="C29" s="951" t="s">
        <v>2057</v>
      </c>
      <c r="D29" s="951">
        <v>501</v>
      </c>
      <c r="E29" s="1067"/>
    </row>
    <row r="30" spans="2:5">
      <c r="B30" s="950" t="s">
        <v>1673</v>
      </c>
      <c r="C30" s="951" t="s">
        <v>2057</v>
      </c>
      <c r="D30" s="951">
        <v>5010</v>
      </c>
      <c r="E30" s="1067"/>
    </row>
    <row r="31" spans="2:5">
      <c r="B31" s="950" t="s">
        <v>1673</v>
      </c>
      <c r="C31" s="951" t="s">
        <v>2057</v>
      </c>
      <c r="D31" s="951">
        <v>502</v>
      </c>
      <c r="E31" s="1067"/>
    </row>
    <row r="32" spans="2:5">
      <c r="B32" s="950" t="s">
        <v>1673</v>
      </c>
      <c r="C32" s="951" t="s">
        <v>2057</v>
      </c>
      <c r="D32" s="951">
        <v>5020</v>
      </c>
      <c r="E32" s="1067"/>
    </row>
    <row r="33" spans="2:5">
      <c r="B33" s="950" t="s">
        <v>1673</v>
      </c>
      <c r="C33" s="951" t="s">
        <v>2057</v>
      </c>
      <c r="D33" s="951">
        <v>5222</v>
      </c>
      <c r="E33" s="1067"/>
    </row>
    <row r="34" spans="2:5">
      <c r="B34" s="950" t="s">
        <v>1673</v>
      </c>
      <c r="C34" s="951" t="s">
        <v>2057</v>
      </c>
      <c r="D34" s="951">
        <v>5224</v>
      </c>
      <c r="E34" s="1067"/>
    </row>
    <row r="35" spans="2:5">
      <c r="B35" s="952" t="s">
        <v>1673</v>
      </c>
      <c r="C35" s="953" t="s">
        <v>2057</v>
      </c>
      <c r="D35" s="953">
        <v>5229</v>
      </c>
      <c r="E35" s="1107"/>
    </row>
    <row r="36" spans="2:5">
      <c r="B36" s="948" t="s">
        <v>1669</v>
      </c>
      <c r="C36" s="949" t="s">
        <v>2059</v>
      </c>
      <c r="D36" s="949">
        <v>27</v>
      </c>
      <c r="E36" s="1105" t="s">
        <v>2060</v>
      </c>
    </row>
    <row r="37" spans="2:5">
      <c r="B37" s="950" t="s">
        <v>1669</v>
      </c>
      <c r="C37" s="951" t="s">
        <v>2059</v>
      </c>
      <c r="D37" s="951">
        <v>2712</v>
      </c>
      <c r="E37" s="1067"/>
    </row>
    <row r="38" spans="2:5">
      <c r="B38" s="950" t="s">
        <v>1669</v>
      </c>
      <c r="C38" s="951" t="s">
        <v>2059</v>
      </c>
      <c r="D38" s="951">
        <v>3314</v>
      </c>
      <c r="E38" s="1067"/>
    </row>
    <row r="39" spans="2:5">
      <c r="B39" s="950" t="s">
        <v>1669</v>
      </c>
      <c r="C39" s="951" t="s">
        <v>2059</v>
      </c>
      <c r="D39" s="951">
        <v>35</v>
      </c>
      <c r="E39" s="1067"/>
    </row>
    <row r="40" spans="2:5">
      <c r="B40" s="950" t="s">
        <v>1669</v>
      </c>
      <c r="C40" s="951" t="s">
        <v>2059</v>
      </c>
      <c r="D40" s="951">
        <v>351</v>
      </c>
      <c r="E40" s="1067"/>
    </row>
    <row r="41" spans="2:5">
      <c r="B41" s="950" t="s">
        <v>1669</v>
      </c>
      <c r="C41" s="951" t="s">
        <v>2059</v>
      </c>
      <c r="D41" s="951">
        <v>3511</v>
      </c>
      <c r="E41" s="1067"/>
    </row>
    <row r="42" spans="2:5">
      <c r="B42" s="950" t="s">
        <v>1669</v>
      </c>
      <c r="C42" s="951" t="s">
        <v>2059</v>
      </c>
      <c r="D42" s="951">
        <v>3512</v>
      </c>
      <c r="E42" s="1067"/>
    </row>
    <row r="43" spans="2:5">
      <c r="B43" s="950" t="s">
        <v>1669</v>
      </c>
      <c r="C43" s="951" t="s">
        <v>2059</v>
      </c>
      <c r="D43" s="951">
        <v>3513</v>
      </c>
      <c r="E43" s="1067"/>
    </row>
    <row r="44" spans="2:5">
      <c r="B44" s="950" t="s">
        <v>1669</v>
      </c>
      <c r="C44" s="951" t="s">
        <v>2059</v>
      </c>
      <c r="D44" s="951">
        <v>3514</v>
      </c>
      <c r="E44" s="1067"/>
    </row>
    <row r="45" spans="2:5">
      <c r="B45" s="952" t="s">
        <v>1669</v>
      </c>
      <c r="C45" s="953" t="s">
        <v>2059</v>
      </c>
      <c r="D45" s="953">
        <v>4321</v>
      </c>
      <c r="E45" s="1107"/>
    </row>
    <row r="46" spans="2:5">
      <c r="B46" s="948" t="s">
        <v>1670</v>
      </c>
      <c r="C46" s="949" t="s">
        <v>2061</v>
      </c>
      <c r="D46" s="949">
        <v>91</v>
      </c>
      <c r="E46" s="1105" t="s">
        <v>2062</v>
      </c>
    </row>
    <row r="47" spans="2:5">
      <c r="B47" s="950" t="s">
        <v>1670</v>
      </c>
      <c r="C47" s="951" t="s">
        <v>2061</v>
      </c>
      <c r="D47" s="951">
        <v>910</v>
      </c>
      <c r="E47" s="1067"/>
    </row>
    <row r="48" spans="2:5">
      <c r="B48" s="950" t="s">
        <v>1670</v>
      </c>
      <c r="C48" s="951" t="s">
        <v>2061</v>
      </c>
      <c r="D48" s="951">
        <v>192</v>
      </c>
      <c r="E48" s="1067"/>
    </row>
    <row r="49" spans="2:5">
      <c r="B49" s="950" t="s">
        <v>1670</v>
      </c>
      <c r="C49" s="951" t="s">
        <v>2061</v>
      </c>
      <c r="D49" s="951">
        <v>1920</v>
      </c>
      <c r="E49" s="1067"/>
    </row>
    <row r="50" spans="2:5">
      <c r="B50" s="950" t="s">
        <v>1670</v>
      </c>
      <c r="C50" s="951" t="s">
        <v>2061</v>
      </c>
      <c r="D50" s="951">
        <v>2014</v>
      </c>
      <c r="E50" s="1067"/>
    </row>
    <row r="51" spans="2:5">
      <c r="B51" s="950" t="s">
        <v>1670</v>
      </c>
      <c r="C51" s="951" t="s">
        <v>2061</v>
      </c>
      <c r="D51" s="951">
        <v>352</v>
      </c>
      <c r="E51" s="1067"/>
    </row>
    <row r="52" spans="2:5">
      <c r="B52" s="950" t="s">
        <v>1670</v>
      </c>
      <c r="C52" s="951" t="s">
        <v>2061</v>
      </c>
      <c r="D52" s="951">
        <v>3521</v>
      </c>
      <c r="E52" s="1067"/>
    </row>
    <row r="53" spans="2:5">
      <c r="B53" s="950" t="s">
        <v>1670</v>
      </c>
      <c r="C53" s="951" t="s">
        <v>2061</v>
      </c>
      <c r="D53" s="951">
        <v>3522</v>
      </c>
      <c r="E53" s="1067"/>
    </row>
    <row r="54" spans="2:5">
      <c r="B54" s="950" t="s">
        <v>1670</v>
      </c>
      <c r="C54" s="951" t="s">
        <v>2061</v>
      </c>
      <c r="D54" s="951">
        <v>3523</v>
      </c>
      <c r="E54" s="1067"/>
    </row>
    <row r="55" spans="2:5">
      <c r="B55" s="950" t="s">
        <v>1670</v>
      </c>
      <c r="C55" s="951" t="s">
        <v>2061</v>
      </c>
      <c r="D55" s="951">
        <v>4612</v>
      </c>
      <c r="E55" s="1067"/>
    </row>
    <row r="56" spans="2:5">
      <c r="B56" s="950" t="s">
        <v>1670</v>
      </c>
      <c r="C56" s="951" t="s">
        <v>2061</v>
      </c>
      <c r="D56" s="951">
        <v>4671</v>
      </c>
      <c r="E56" s="1067"/>
    </row>
    <row r="57" spans="2:5">
      <c r="B57" s="950" t="s">
        <v>1670</v>
      </c>
      <c r="C57" s="951" t="s">
        <v>2061</v>
      </c>
      <c r="D57" s="951">
        <v>6</v>
      </c>
      <c r="E57" s="1067"/>
    </row>
    <row r="58" spans="2:5">
      <c r="B58" s="950" t="s">
        <v>1670</v>
      </c>
      <c r="C58" s="951" t="s">
        <v>2061</v>
      </c>
      <c r="D58" s="951">
        <v>61</v>
      </c>
      <c r="E58" s="1067"/>
    </row>
    <row r="59" spans="2:5">
      <c r="B59" s="950" t="s">
        <v>1670</v>
      </c>
      <c r="C59" s="951" t="s">
        <v>2061</v>
      </c>
      <c r="D59" s="951">
        <v>610</v>
      </c>
      <c r="E59" s="1067"/>
    </row>
    <row r="60" spans="2:5">
      <c r="B60" s="950" t="s">
        <v>1670</v>
      </c>
      <c r="C60" s="951" t="s">
        <v>2061</v>
      </c>
      <c r="D60" s="951">
        <v>62</v>
      </c>
      <c r="E60" s="1067"/>
    </row>
    <row r="61" spans="2:5">
      <c r="B61" s="952" t="s">
        <v>1670</v>
      </c>
      <c r="C61" s="953" t="s">
        <v>2061</v>
      </c>
      <c r="D61" s="953">
        <v>620</v>
      </c>
      <c r="E61" s="1107"/>
    </row>
    <row r="62" spans="2:5">
      <c r="B62" s="948" t="s">
        <v>1675</v>
      </c>
      <c r="C62" s="949" t="s">
        <v>2063</v>
      </c>
      <c r="D62" s="949">
        <v>24</v>
      </c>
      <c r="E62" s="1105" t="s">
        <v>2064</v>
      </c>
    </row>
    <row r="63" spans="2:5">
      <c r="B63" s="950" t="s">
        <v>1675</v>
      </c>
      <c r="C63" s="951" t="s">
        <v>2063</v>
      </c>
      <c r="D63" s="951">
        <v>241</v>
      </c>
      <c r="E63" s="1067"/>
    </row>
    <row r="64" spans="2:5">
      <c r="B64" s="950" t="s">
        <v>1675</v>
      </c>
      <c r="C64" s="951" t="s">
        <v>2063</v>
      </c>
      <c r="D64" s="951">
        <v>2410</v>
      </c>
      <c r="E64" s="1067"/>
    </row>
    <row r="65" spans="2:5">
      <c r="B65" s="950" t="s">
        <v>1675</v>
      </c>
      <c r="C65" s="951" t="s">
        <v>2063</v>
      </c>
      <c r="D65" s="951">
        <v>242</v>
      </c>
      <c r="E65" s="1067"/>
    </row>
    <row r="66" spans="2:5">
      <c r="B66" s="950" t="s">
        <v>1675</v>
      </c>
      <c r="C66" s="951" t="s">
        <v>2063</v>
      </c>
      <c r="D66" s="951">
        <v>2420</v>
      </c>
      <c r="E66" s="1067"/>
    </row>
    <row r="67" spans="2:5">
      <c r="B67" s="950" t="s">
        <v>1675</v>
      </c>
      <c r="C67" s="951" t="s">
        <v>2063</v>
      </c>
      <c r="D67" s="951">
        <v>2434</v>
      </c>
      <c r="E67" s="1067"/>
    </row>
    <row r="68" spans="2:5">
      <c r="B68" s="950" t="s">
        <v>1675</v>
      </c>
      <c r="C68" s="951" t="s">
        <v>2063</v>
      </c>
      <c r="D68" s="951">
        <v>244</v>
      </c>
      <c r="E68" s="1067"/>
    </row>
    <row r="69" spans="2:5">
      <c r="B69" s="950" t="s">
        <v>1675</v>
      </c>
      <c r="C69" s="951" t="s">
        <v>2063</v>
      </c>
      <c r="D69" s="951">
        <v>2442</v>
      </c>
      <c r="E69" s="1067"/>
    </row>
    <row r="70" spans="2:5">
      <c r="B70" s="950" t="s">
        <v>1675</v>
      </c>
      <c r="C70" s="951" t="s">
        <v>2063</v>
      </c>
      <c r="D70" s="951">
        <v>2444</v>
      </c>
      <c r="E70" s="1067"/>
    </row>
    <row r="71" spans="2:5">
      <c r="B71" s="950" t="s">
        <v>1675</v>
      </c>
      <c r="C71" s="951" t="s">
        <v>2063</v>
      </c>
      <c r="D71" s="951">
        <v>2445</v>
      </c>
      <c r="E71" s="1067"/>
    </row>
    <row r="72" spans="2:5">
      <c r="B72" s="950" t="s">
        <v>1675</v>
      </c>
      <c r="C72" s="951" t="s">
        <v>2063</v>
      </c>
      <c r="D72" s="951">
        <v>245</v>
      </c>
      <c r="E72" s="1067"/>
    </row>
    <row r="73" spans="2:5">
      <c r="B73" s="950" t="s">
        <v>1675</v>
      </c>
      <c r="C73" s="951" t="s">
        <v>2063</v>
      </c>
      <c r="D73" s="951">
        <v>2451</v>
      </c>
      <c r="E73" s="1067"/>
    </row>
    <row r="74" spans="2:5">
      <c r="B74" s="950" t="s">
        <v>1675</v>
      </c>
      <c r="C74" s="951" t="s">
        <v>2063</v>
      </c>
      <c r="D74" s="951">
        <v>2452</v>
      </c>
      <c r="E74" s="1067"/>
    </row>
    <row r="75" spans="2:5">
      <c r="B75" s="950" t="s">
        <v>1675</v>
      </c>
      <c r="C75" s="951" t="s">
        <v>2063</v>
      </c>
      <c r="D75" s="951">
        <v>25</v>
      </c>
      <c r="E75" s="1067"/>
    </row>
    <row r="76" spans="2:5">
      <c r="B76" s="950" t="s">
        <v>1675</v>
      </c>
      <c r="C76" s="951" t="s">
        <v>2063</v>
      </c>
      <c r="D76" s="951">
        <v>251</v>
      </c>
      <c r="E76" s="1067"/>
    </row>
    <row r="77" spans="2:5">
      <c r="B77" s="950" t="s">
        <v>1675</v>
      </c>
      <c r="C77" s="951" t="s">
        <v>2063</v>
      </c>
      <c r="D77" s="951">
        <v>2511</v>
      </c>
      <c r="E77" s="1067"/>
    </row>
    <row r="78" spans="2:5">
      <c r="B78" s="950" t="s">
        <v>1675</v>
      </c>
      <c r="C78" s="951" t="s">
        <v>2063</v>
      </c>
      <c r="D78" s="951">
        <v>4672</v>
      </c>
      <c r="E78" s="1067"/>
    </row>
    <row r="79" spans="2:5">
      <c r="B79" s="950" t="s">
        <v>1675</v>
      </c>
      <c r="C79" s="951" t="s">
        <v>2065</v>
      </c>
      <c r="D79" s="951">
        <v>5</v>
      </c>
      <c r="E79" s="1067"/>
    </row>
    <row r="80" spans="2:5">
      <c r="B80" s="950" t="s">
        <v>1675</v>
      </c>
      <c r="C80" s="951" t="s">
        <v>2065</v>
      </c>
      <c r="D80" s="951">
        <v>51</v>
      </c>
      <c r="E80" s="1067"/>
    </row>
    <row r="81" spans="2:5">
      <c r="B81" s="950" t="s">
        <v>1675</v>
      </c>
      <c r="C81" s="951" t="s">
        <v>2065</v>
      </c>
      <c r="D81" s="951">
        <v>510</v>
      </c>
      <c r="E81" s="1067"/>
    </row>
    <row r="82" spans="2:5">
      <c r="B82" s="950" t="s">
        <v>1675</v>
      </c>
      <c r="C82" s="951" t="s">
        <v>2065</v>
      </c>
      <c r="D82" s="951">
        <v>52</v>
      </c>
      <c r="E82" s="1067"/>
    </row>
    <row r="83" spans="2:5">
      <c r="B83" s="950" t="s">
        <v>1675</v>
      </c>
      <c r="C83" s="951" t="s">
        <v>2065</v>
      </c>
      <c r="D83" s="951">
        <v>520</v>
      </c>
      <c r="E83" s="1067"/>
    </row>
    <row r="84" spans="2:5">
      <c r="B84" s="950" t="s">
        <v>1675</v>
      </c>
      <c r="C84" s="951" t="s">
        <v>2063</v>
      </c>
      <c r="D84" s="951">
        <v>7</v>
      </c>
      <c r="E84" s="1067"/>
    </row>
    <row r="85" spans="2:5">
      <c r="B85" s="950" t="s">
        <v>1675</v>
      </c>
      <c r="C85" s="951" t="s">
        <v>2063</v>
      </c>
      <c r="D85" s="951">
        <v>72</v>
      </c>
      <c r="E85" s="1067"/>
    </row>
    <row r="86" spans="2:5">
      <c r="B86" s="952" t="s">
        <v>1675</v>
      </c>
      <c r="C86" s="953" t="s">
        <v>2063</v>
      </c>
      <c r="D86" s="953">
        <v>729</v>
      </c>
      <c r="E86" s="1107"/>
    </row>
    <row r="87" spans="2:5">
      <c r="B87" s="950" t="s">
        <v>1670</v>
      </c>
      <c r="C87" s="954" t="s">
        <v>2065</v>
      </c>
      <c r="D87" s="955">
        <v>8</v>
      </c>
      <c r="E87" s="1105" t="s">
        <v>2062</v>
      </c>
    </row>
    <row r="88" spans="2:5">
      <c r="B88" s="952" t="s">
        <v>1670</v>
      </c>
      <c r="C88" s="956" t="s">
        <v>2065</v>
      </c>
      <c r="D88" s="956">
        <v>9</v>
      </c>
      <c r="E88" s="1107"/>
    </row>
    <row r="89" spans="2:5">
      <c r="B89" s="948" t="s">
        <v>1674</v>
      </c>
      <c r="C89" s="949" t="s">
        <v>2066</v>
      </c>
      <c r="D89" s="949">
        <v>235</v>
      </c>
      <c r="E89" s="1105" t="s">
        <v>2064</v>
      </c>
    </row>
    <row r="90" spans="2:5">
      <c r="B90" s="950" t="s">
        <v>1674</v>
      </c>
      <c r="C90" s="951" t="s">
        <v>2066</v>
      </c>
      <c r="D90" s="951">
        <v>2351</v>
      </c>
      <c r="E90" s="1067"/>
    </row>
    <row r="91" spans="2:5">
      <c r="B91" s="950" t="s">
        <v>1674</v>
      </c>
      <c r="C91" s="951" t="s">
        <v>2066</v>
      </c>
      <c r="D91" s="951">
        <v>2352</v>
      </c>
      <c r="E91" s="1067"/>
    </row>
    <row r="92" spans="2:5">
      <c r="B92" s="950" t="s">
        <v>1674</v>
      </c>
      <c r="C92" s="951" t="s">
        <v>2066</v>
      </c>
      <c r="D92" s="951">
        <v>236</v>
      </c>
      <c r="E92" s="1067"/>
    </row>
    <row r="93" spans="2:5">
      <c r="B93" s="950" t="s">
        <v>1674</v>
      </c>
      <c r="C93" s="951" t="s">
        <v>2066</v>
      </c>
      <c r="D93" s="951">
        <v>2361</v>
      </c>
      <c r="E93" s="1067"/>
    </row>
    <row r="94" spans="2:5">
      <c r="B94" s="950" t="s">
        <v>1674</v>
      </c>
      <c r="C94" s="951" t="s">
        <v>2066</v>
      </c>
      <c r="D94" s="951">
        <v>2363</v>
      </c>
      <c r="E94" s="1067"/>
    </row>
    <row r="95" spans="2:5">
      <c r="B95" s="950" t="s">
        <v>1674</v>
      </c>
      <c r="C95" s="951" t="s">
        <v>2066</v>
      </c>
      <c r="D95" s="951">
        <v>2364</v>
      </c>
      <c r="E95" s="1067"/>
    </row>
    <row r="96" spans="2:5">
      <c r="B96" s="950" t="s">
        <v>1674</v>
      </c>
      <c r="C96" s="951" t="s">
        <v>2066</v>
      </c>
      <c r="D96" s="951">
        <v>811</v>
      </c>
      <c r="E96" s="1067"/>
    </row>
    <row r="97" spans="2:5">
      <c r="B97" s="952" t="s">
        <v>1674</v>
      </c>
      <c r="C97" s="953" t="s">
        <v>2066</v>
      </c>
      <c r="D97" s="953">
        <v>89</v>
      </c>
      <c r="E97" s="1107"/>
    </row>
    <row r="98" spans="2:5">
      <c r="B98" s="948" t="s">
        <v>1672</v>
      </c>
      <c r="C98" s="949" t="s">
        <v>2067</v>
      </c>
      <c r="D98" s="949">
        <v>3030</v>
      </c>
      <c r="E98" s="1105" t="s">
        <v>2068</v>
      </c>
    </row>
    <row r="99" spans="2:5">
      <c r="B99" s="950" t="s">
        <v>1672</v>
      </c>
      <c r="C99" s="951" t="s">
        <v>2067</v>
      </c>
      <c r="D99" s="951">
        <v>3316</v>
      </c>
      <c r="E99" s="1067"/>
    </row>
    <row r="100" spans="2:5">
      <c r="B100" s="950" t="s">
        <v>1672</v>
      </c>
      <c r="C100" s="951" t="s">
        <v>2067</v>
      </c>
      <c r="D100" s="951">
        <v>511</v>
      </c>
      <c r="E100" s="1067"/>
    </row>
    <row r="101" spans="2:5">
      <c r="B101" s="950" t="s">
        <v>1672</v>
      </c>
      <c r="C101" s="951" t="s">
        <v>2067</v>
      </c>
      <c r="D101" s="951">
        <v>5110</v>
      </c>
      <c r="E101" s="1067"/>
    </row>
    <row r="102" spans="2:5">
      <c r="B102" s="950" t="s">
        <v>1672</v>
      </c>
      <c r="C102" s="951" t="s">
        <v>2067</v>
      </c>
      <c r="D102" s="951">
        <v>512</v>
      </c>
      <c r="E102" s="1067"/>
    </row>
    <row r="103" spans="2:5">
      <c r="B103" s="950" t="s">
        <v>1672</v>
      </c>
      <c r="C103" s="951" t="s">
        <v>2067</v>
      </c>
      <c r="D103" s="951">
        <v>5121</v>
      </c>
      <c r="E103" s="1067"/>
    </row>
    <row r="104" spans="2:5">
      <c r="B104" s="952" t="s">
        <v>1672</v>
      </c>
      <c r="C104" s="953" t="s">
        <v>2067</v>
      </c>
      <c r="D104" s="953">
        <v>5223</v>
      </c>
      <c r="E104" s="1107"/>
    </row>
    <row r="105" spans="2:5">
      <c r="B105" s="948" t="s">
        <v>1671</v>
      </c>
      <c r="C105" s="949" t="s">
        <v>2069</v>
      </c>
      <c r="D105" s="949">
        <v>2815</v>
      </c>
      <c r="E105" s="1105" t="s">
        <v>2070</v>
      </c>
    </row>
    <row r="106" spans="2:5">
      <c r="B106" s="950" t="s">
        <v>1671</v>
      </c>
      <c r="C106" s="951" t="s">
        <v>2069</v>
      </c>
      <c r="D106" s="951">
        <v>29</v>
      </c>
      <c r="E106" s="1067"/>
    </row>
    <row r="107" spans="2:5">
      <c r="B107" s="950" t="s">
        <v>1671</v>
      </c>
      <c r="C107" s="951" t="s">
        <v>2069</v>
      </c>
      <c r="D107" s="951">
        <v>291</v>
      </c>
      <c r="E107" s="1067"/>
    </row>
    <row r="108" spans="2:5">
      <c r="B108" s="950" t="s">
        <v>1671</v>
      </c>
      <c r="C108" s="951" t="s">
        <v>2069</v>
      </c>
      <c r="D108" s="951">
        <v>2910</v>
      </c>
      <c r="E108" s="1067"/>
    </row>
    <row r="109" spans="2:5">
      <c r="B109" s="950" t="s">
        <v>1671</v>
      </c>
      <c r="C109" s="951" t="s">
        <v>2069</v>
      </c>
      <c r="D109" s="951">
        <v>292</v>
      </c>
      <c r="E109" s="1067"/>
    </row>
    <row r="110" spans="2:5">
      <c r="B110" s="950" t="s">
        <v>1671</v>
      </c>
      <c r="C110" s="951" t="s">
        <v>2069</v>
      </c>
      <c r="D110" s="951">
        <v>2920</v>
      </c>
      <c r="E110" s="1067"/>
    </row>
    <row r="111" spans="2:5">
      <c r="B111" s="950" t="s">
        <v>1671</v>
      </c>
      <c r="C111" s="951" t="s">
        <v>2069</v>
      </c>
      <c r="D111" s="951">
        <v>293</v>
      </c>
      <c r="E111" s="1067"/>
    </row>
    <row r="112" spans="2:5" ht="15" thickBot="1">
      <c r="B112" s="957" t="s">
        <v>1671</v>
      </c>
      <c r="C112" s="958" t="s">
        <v>2069</v>
      </c>
      <c r="D112" s="958">
        <v>2932</v>
      </c>
      <c r="E112" s="1106"/>
    </row>
    <row r="113" spans="2:5">
      <c r="B113" s="959"/>
      <c r="C113" s="959"/>
      <c r="D113" s="959"/>
      <c r="E113" s="960"/>
    </row>
    <row r="114" spans="2:5">
      <c r="B114" s="941"/>
      <c r="C114" s="941"/>
      <c r="D114" s="941"/>
      <c r="E114" s="941"/>
    </row>
  </sheetData>
  <mergeCells count="11">
    <mergeCell ref="J5:J6"/>
    <mergeCell ref="C22:D22"/>
    <mergeCell ref="E22:E23"/>
    <mergeCell ref="E24:E35"/>
    <mergeCell ref="E36:E45"/>
    <mergeCell ref="E105:E112"/>
    <mergeCell ref="E46:E61"/>
    <mergeCell ref="E62:E86"/>
    <mergeCell ref="E87:E88"/>
    <mergeCell ref="E89:E97"/>
    <mergeCell ref="E98:E104"/>
  </mergeCells>
  <hyperlinks>
    <hyperlink ref="J5:J6" location="Index!A1" display="Index" xr:uid="{124AA8EF-F464-4C64-97F7-7F8CC95B953F}"/>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0CC8-3D56-4A1D-BFC8-0404E593248E}">
  <dimension ref="A1:I8"/>
  <sheetViews>
    <sheetView workbookViewId="0"/>
  </sheetViews>
  <sheetFormatPr defaultColWidth="8.7265625" defaultRowHeight="14.5"/>
  <cols>
    <col min="1" max="1" width="8.7265625" style="22"/>
    <col min="2" max="6" width="16.08984375" style="22" customWidth="1"/>
    <col min="7" max="16384" width="8.7265625" style="22"/>
  </cols>
  <sheetData>
    <row r="1" spans="1:9">
      <c r="A1" s="556" t="s">
        <v>1677</v>
      </c>
      <c r="B1" s="597"/>
      <c r="C1" s="541"/>
      <c r="D1" s="541"/>
      <c r="E1" s="541"/>
      <c r="F1" s="541"/>
    </row>
    <row r="2" spans="1:9">
      <c r="A2" s="541"/>
      <c r="B2" s="541"/>
      <c r="C2" s="541"/>
      <c r="D2" s="541"/>
      <c r="E2" s="541"/>
      <c r="F2" s="541"/>
      <c r="I2" s="1011" t="s">
        <v>186</v>
      </c>
    </row>
    <row r="3" spans="1:9">
      <c r="A3" s="601"/>
      <c r="B3" s="602" t="s">
        <v>201</v>
      </c>
      <c r="C3" s="602" t="s">
        <v>202</v>
      </c>
      <c r="D3" s="602" t="s">
        <v>203</v>
      </c>
      <c r="E3" s="602" t="s">
        <v>204</v>
      </c>
      <c r="F3" s="602" t="s">
        <v>205</v>
      </c>
      <c r="G3" s="4"/>
      <c r="H3" s="4"/>
      <c r="I3" s="1011"/>
    </row>
    <row r="4" spans="1:9" ht="80.5">
      <c r="A4" s="601"/>
      <c r="B4" s="603" t="s">
        <v>1678</v>
      </c>
      <c r="C4" s="603" t="s">
        <v>1679</v>
      </c>
      <c r="D4" s="603" t="s">
        <v>1569</v>
      </c>
      <c r="E4" s="603" t="s">
        <v>1680</v>
      </c>
      <c r="F4" s="603" t="s">
        <v>1681</v>
      </c>
      <c r="G4" s="4"/>
      <c r="H4" s="4"/>
    </row>
    <row r="5" spans="1:9">
      <c r="A5" s="532">
        <v>1</v>
      </c>
      <c r="B5" s="518">
        <v>0</v>
      </c>
      <c r="C5" s="518">
        <v>0</v>
      </c>
      <c r="D5" s="518">
        <v>0</v>
      </c>
      <c r="E5" s="518">
        <v>0</v>
      </c>
      <c r="F5" s="518">
        <v>0</v>
      </c>
      <c r="G5" s="4"/>
      <c r="H5" s="4"/>
    </row>
    <row r="6" spans="1:9">
      <c r="A6" s="601"/>
      <c r="B6" s="601" t="s">
        <v>1682</v>
      </c>
      <c r="C6" s="601"/>
      <c r="D6" s="601"/>
      <c r="E6" s="604"/>
      <c r="F6" s="601"/>
      <c r="G6" s="4"/>
      <c r="H6" s="4"/>
    </row>
    <row r="8" spans="1:9" ht="68.5" customHeight="1">
      <c r="B8" s="1111" t="s">
        <v>2071</v>
      </c>
      <c r="C8" s="1111"/>
      <c r="D8" s="1111"/>
    </row>
  </sheetData>
  <mergeCells count="2">
    <mergeCell ref="I2:I3"/>
    <mergeCell ref="B8:D8"/>
  </mergeCells>
  <hyperlinks>
    <hyperlink ref="I2:I3" location="Index!A1" display="Index" xr:uid="{A04605AC-D623-47AE-A989-0E28B0E5216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CEDD-5AC1-4C9B-8165-3508DBD736C6}">
  <dimension ref="A1:R24"/>
  <sheetViews>
    <sheetView workbookViewId="0"/>
  </sheetViews>
  <sheetFormatPr defaultColWidth="8.7265625" defaultRowHeight="14.5"/>
  <cols>
    <col min="1" max="1" width="8.7265625" style="22"/>
    <col min="2" max="2" width="75.7265625" style="22" customWidth="1"/>
    <col min="3" max="8" width="8.7265625" style="22"/>
    <col min="9" max="11" width="16" style="22" customWidth="1"/>
    <col min="12" max="14" width="8.7265625" style="22"/>
    <col min="15" max="15" width="12.453125" style="22" customWidth="1"/>
    <col min="16" max="16" width="13.1796875" style="22" customWidth="1"/>
    <col min="17" max="16384" width="8.7265625" style="22"/>
  </cols>
  <sheetData>
    <row r="1" spans="1:18">
      <c r="A1" s="556" t="s">
        <v>1683</v>
      </c>
      <c r="B1" s="605"/>
      <c r="C1" s="606"/>
      <c r="D1" s="606"/>
      <c r="E1" s="606"/>
      <c r="F1" s="606"/>
      <c r="G1" s="606"/>
      <c r="H1" s="606"/>
      <c r="I1" s="606"/>
      <c r="J1" s="606"/>
      <c r="K1" s="606"/>
      <c r="L1" s="606"/>
      <c r="M1" s="606"/>
      <c r="N1" s="606"/>
      <c r="O1" s="606"/>
      <c r="P1" s="606"/>
    </row>
    <row r="2" spans="1:18">
      <c r="A2" s="606"/>
      <c r="B2" s="606"/>
      <c r="C2" s="606"/>
      <c r="D2" s="606"/>
      <c r="E2" s="606"/>
      <c r="F2" s="606"/>
      <c r="G2" s="606"/>
      <c r="H2" s="606"/>
      <c r="I2" s="606"/>
      <c r="J2" s="606"/>
      <c r="K2" s="606"/>
      <c r="L2" s="606"/>
      <c r="M2" s="606"/>
      <c r="N2" s="606"/>
      <c r="O2" s="606"/>
      <c r="P2" s="606"/>
    </row>
    <row r="3" spans="1:18">
      <c r="A3" s="606"/>
      <c r="B3" s="606"/>
      <c r="C3" s="606"/>
      <c r="D3" s="606"/>
      <c r="E3" s="606"/>
      <c r="F3" s="606"/>
      <c r="G3" s="606"/>
      <c r="H3" s="606"/>
      <c r="I3" s="606"/>
      <c r="J3" s="606"/>
      <c r="K3" s="606"/>
      <c r="L3" s="606"/>
      <c r="M3" s="606"/>
      <c r="N3" s="606"/>
      <c r="O3" s="606"/>
      <c r="P3" s="606"/>
      <c r="R3" s="1011" t="s">
        <v>186</v>
      </c>
    </row>
    <row r="4" spans="1:18">
      <c r="A4" s="606"/>
      <c r="B4" s="516" t="s">
        <v>201</v>
      </c>
      <c r="C4" s="516" t="s">
        <v>202</v>
      </c>
      <c r="D4" s="516" t="s">
        <v>203</v>
      </c>
      <c r="E4" s="516" t="s">
        <v>204</v>
      </c>
      <c r="F4" s="516" t="s">
        <v>205</v>
      </c>
      <c r="G4" s="516" t="s">
        <v>206</v>
      </c>
      <c r="H4" s="516" t="s">
        <v>207</v>
      </c>
      <c r="I4" s="516" t="s">
        <v>208</v>
      </c>
      <c r="J4" s="516" t="s">
        <v>465</v>
      </c>
      <c r="K4" s="516" t="s">
        <v>466</v>
      </c>
      <c r="L4" s="516" t="s">
        <v>467</v>
      </c>
      <c r="M4" s="516" t="s">
        <v>468</v>
      </c>
      <c r="N4" s="516" t="s">
        <v>469</v>
      </c>
      <c r="O4" s="516" t="s">
        <v>758</v>
      </c>
      <c r="P4" s="516" t="s">
        <v>1684</v>
      </c>
      <c r="R4" s="1011"/>
    </row>
    <row r="5" spans="1:18">
      <c r="A5" s="606"/>
      <c r="B5" s="1113" t="s">
        <v>1685</v>
      </c>
      <c r="C5" s="1114" t="s">
        <v>1565</v>
      </c>
      <c r="D5" s="1114"/>
      <c r="E5" s="1114"/>
      <c r="F5" s="1114"/>
      <c r="G5" s="1114"/>
      <c r="H5" s="1114"/>
      <c r="I5" s="1114"/>
      <c r="J5" s="1114"/>
      <c r="K5" s="1114"/>
      <c r="L5" s="1114"/>
      <c r="M5" s="1114"/>
      <c r="N5" s="1114"/>
      <c r="O5" s="1114"/>
      <c r="P5" s="1114"/>
    </row>
    <row r="6" spans="1:18">
      <c r="A6" s="606"/>
      <c r="B6" s="1113"/>
      <c r="C6" s="594"/>
      <c r="D6" s="1114" t="s">
        <v>1686</v>
      </c>
      <c r="E6" s="1114"/>
      <c r="F6" s="1114"/>
      <c r="G6" s="1114"/>
      <c r="H6" s="1114"/>
      <c r="I6" s="1114"/>
      <c r="J6" s="1114"/>
      <c r="K6" s="1114"/>
      <c r="L6" s="1114"/>
      <c r="M6" s="1114"/>
      <c r="N6" s="1114"/>
      <c r="O6" s="1114"/>
      <c r="P6" s="1114"/>
    </row>
    <row r="7" spans="1:18" ht="36.75" customHeight="1">
      <c r="A7" s="606"/>
      <c r="B7" s="1113"/>
      <c r="C7" s="594"/>
      <c r="D7" s="1114" t="s">
        <v>1687</v>
      </c>
      <c r="E7" s="1114"/>
      <c r="F7" s="1114"/>
      <c r="G7" s="1114"/>
      <c r="H7" s="1114"/>
      <c r="I7" s="1115" t="s">
        <v>1688</v>
      </c>
      <c r="J7" s="1115" t="s">
        <v>1689</v>
      </c>
      <c r="K7" s="1115" t="s">
        <v>1690</v>
      </c>
      <c r="L7" s="1115" t="s">
        <v>1572</v>
      </c>
      <c r="M7" s="1115" t="s">
        <v>1571</v>
      </c>
      <c r="N7" s="1116" t="s">
        <v>897</v>
      </c>
      <c r="O7" s="1116"/>
      <c r="P7" s="1116"/>
    </row>
    <row r="8" spans="1:18" ht="34.5">
      <c r="A8" s="530"/>
      <c r="B8" s="1113"/>
      <c r="C8" s="594"/>
      <c r="D8" s="594" t="s">
        <v>1575</v>
      </c>
      <c r="E8" s="594" t="s">
        <v>1576</v>
      </c>
      <c r="F8" s="594" t="s">
        <v>1577</v>
      </c>
      <c r="G8" s="594" t="s">
        <v>1578</v>
      </c>
      <c r="H8" s="594" t="s">
        <v>1579</v>
      </c>
      <c r="I8" s="1115"/>
      <c r="J8" s="1115"/>
      <c r="K8" s="1115"/>
      <c r="L8" s="1115"/>
      <c r="M8" s="1115"/>
      <c r="N8" s="594"/>
      <c r="O8" s="607" t="s">
        <v>1691</v>
      </c>
      <c r="P8" s="607" t="s">
        <v>1571</v>
      </c>
    </row>
    <row r="9" spans="1:18">
      <c r="A9" s="531">
        <v>1</v>
      </c>
      <c r="B9" s="517" t="s">
        <v>1581</v>
      </c>
      <c r="C9" s="558">
        <v>73176.127202000003</v>
      </c>
      <c r="D9" s="585">
        <v>981.67327863560001</v>
      </c>
      <c r="E9" s="585">
        <v>0</v>
      </c>
      <c r="F9" s="585">
        <v>0</v>
      </c>
      <c r="G9" s="585">
        <v>46.613010000000003</v>
      </c>
      <c r="H9" s="961">
        <v>2.2908490000000001</v>
      </c>
      <c r="I9" s="517"/>
      <c r="J9" s="585">
        <v>1028.2862886355999</v>
      </c>
      <c r="K9" s="585"/>
      <c r="L9" s="585">
        <v>46.613010000000003</v>
      </c>
      <c r="M9" s="585">
        <v>0</v>
      </c>
      <c r="N9" s="585">
        <v>-0.36176353856400001</v>
      </c>
      <c r="O9" s="585">
        <v>-0.187780999999</v>
      </c>
      <c r="P9" s="585">
        <v>0</v>
      </c>
    </row>
    <row r="10" spans="1:18">
      <c r="A10" s="531">
        <v>2</v>
      </c>
      <c r="B10" s="517" t="s">
        <v>1582</v>
      </c>
      <c r="C10" s="558">
        <v>384.65112800000003</v>
      </c>
      <c r="D10" s="582">
        <v>0</v>
      </c>
      <c r="E10" s="582">
        <v>0</v>
      </c>
      <c r="F10" s="582">
        <v>0</v>
      </c>
      <c r="G10" s="582">
        <v>0</v>
      </c>
      <c r="H10" s="961">
        <v>0</v>
      </c>
      <c r="I10" s="517"/>
      <c r="J10" s="582">
        <v>0</v>
      </c>
      <c r="K10" s="582"/>
      <c r="L10" s="582">
        <v>0</v>
      </c>
      <c r="M10" s="582">
        <v>0</v>
      </c>
      <c r="N10" s="582">
        <v>0</v>
      </c>
      <c r="O10" s="582">
        <v>0</v>
      </c>
      <c r="P10" s="582">
        <v>0</v>
      </c>
    </row>
    <row r="11" spans="1:18">
      <c r="A11" s="531">
        <v>3</v>
      </c>
      <c r="B11" s="517" t="s">
        <v>1588</v>
      </c>
      <c r="C11" s="558">
        <v>109588.46127699999</v>
      </c>
      <c r="D11" s="585">
        <v>466.66666800000002</v>
      </c>
      <c r="E11" s="585">
        <v>0</v>
      </c>
      <c r="F11" s="585">
        <v>233.33333400000001</v>
      </c>
      <c r="G11" s="585">
        <v>50.599687000000003</v>
      </c>
      <c r="H11" s="961">
        <v>6.2405210000000002</v>
      </c>
      <c r="I11" s="517"/>
      <c r="J11" s="585">
        <v>750.59968900000001</v>
      </c>
      <c r="K11" s="585"/>
      <c r="L11" s="585">
        <v>0</v>
      </c>
      <c r="M11" s="585">
        <v>0</v>
      </c>
      <c r="N11" s="585">
        <v>-0.13847591412099999</v>
      </c>
      <c r="O11" s="585">
        <v>0</v>
      </c>
      <c r="P11" s="585">
        <v>0</v>
      </c>
    </row>
    <row r="12" spans="1:18">
      <c r="A12" s="531">
        <v>4</v>
      </c>
      <c r="B12" s="517" t="s">
        <v>1613</v>
      </c>
      <c r="C12" s="558">
        <v>775.60312099999999</v>
      </c>
      <c r="D12" s="582">
        <v>0</v>
      </c>
      <c r="E12" s="582">
        <v>0</v>
      </c>
      <c r="F12" s="582">
        <v>0</v>
      </c>
      <c r="G12" s="582">
        <v>0</v>
      </c>
      <c r="H12" s="961">
        <v>0</v>
      </c>
      <c r="I12" s="517"/>
      <c r="J12" s="582">
        <v>0</v>
      </c>
      <c r="K12" s="582"/>
      <c r="L12" s="582">
        <v>0</v>
      </c>
      <c r="M12" s="582">
        <v>0</v>
      </c>
      <c r="N12" s="582">
        <v>0</v>
      </c>
      <c r="O12" s="582">
        <v>0</v>
      </c>
      <c r="P12" s="582">
        <v>0</v>
      </c>
    </row>
    <row r="13" spans="1:18">
      <c r="A13" s="531">
        <v>5</v>
      </c>
      <c r="B13" s="517" t="s">
        <v>1618</v>
      </c>
      <c r="C13" s="558">
        <v>8595.2785619999995</v>
      </c>
      <c r="D13" s="585">
        <v>0</v>
      </c>
      <c r="E13" s="585">
        <v>0</v>
      </c>
      <c r="F13" s="585">
        <v>0</v>
      </c>
      <c r="G13" s="585">
        <v>0</v>
      </c>
      <c r="H13" s="961">
        <v>0</v>
      </c>
      <c r="I13" s="517"/>
      <c r="J13" s="585">
        <v>0</v>
      </c>
      <c r="K13" s="585"/>
      <c r="L13" s="585">
        <v>0</v>
      </c>
      <c r="M13" s="585">
        <v>0</v>
      </c>
      <c r="N13" s="585">
        <v>0</v>
      </c>
      <c r="O13" s="585">
        <v>0</v>
      </c>
      <c r="P13" s="585">
        <v>0</v>
      </c>
    </row>
    <row r="14" spans="1:18">
      <c r="A14" s="531">
        <v>6</v>
      </c>
      <c r="B14" s="517" t="s">
        <v>1619</v>
      </c>
      <c r="C14" s="558">
        <v>110769.194772</v>
      </c>
      <c r="D14" s="582">
        <v>2720.67676282</v>
      </c>
      <c r="E14" s="582">
        <v>0</v>
      </c>
      <c r="F14" s="582">
        <v>9.1666670000000003</v>
      </c>
      <c r="G14" s="582">
        <v>210.20486681</v>
      </c>
      <c r="H14" s="961">
        <v>3.3166690000000001</v>
      </c>
      <c r="I14" s="517"/>
      <c r="J14" s="582">
        <v>2940.0482966300001</v>
      </c>
      <c r="K14" s="582"/>
      <c r="L14" s="582">
        <v>649.73204492000002</v>
      </c>
      <c r="M14" s="582">
        <v>599.40602799999999</v>
      </c>
      <c r="N14" s="582">
        <v>-244.853319238734</v>
      </c>
      <c r="O14" s="582">
        <v>-14.503033138153</v>
      </c>
      <c r="P14" s="582">
        <v>-222.24467719224</v>
      </c>
    </row>
    <row r="15" spans="1:18">
      <c r="A15" s="531">
        <v>7</v>
      </c>
      <c r="B15" s="517" t="s">
        <v>1623</v>
      </c>
      <c r="C15" s="558">
        <v>52609.486513000003</v>
      </c>
      <c r="D15" s="585">
        <v>15.10366335</v>
      </c>
      <c r="E15" s="585">
        <v>0</v>
      </c>
      <c r="F15" s="585">
        <v>0</v>
      </c>
      <c r="G15" s="585">
        <v>0</v>
      </c>
      <c r="H15" s="961">
        <v>1.120385</v>
      </c>
      <c r="I15" s="517"/>
      <c r="J15" s="585">
        <v>15.10366335</v>
      </c>
      <c r="K15" s="585"/>
      <c r="L15" s="585">
        <v>0</v>
      </c>
      <c r="M15" s="585">
        <v>0</v>
      </c>
      <c r="N15" s="585">
        <v>0</v>
      </c>
      <c r="O15" s="585">
        <v>0</v>
      </c>
      <c r="P15" s="585">
        <v>0</v>
      </c>
    </row>
    <row r="16" spans="1:18">
      <c r="A16" s="531">
        <v>8</v>
      </c>
      <c r="B16" s="517" t="s">
        <v>1624</v>
      </c>
      <c r="C16" s="558">
        <v>17978.850829999999</v>
      </c>
      <c r="D16" s="582">
        <v>0</v>
      </c>
      <c r="E16" s="582">
        <v>0</v>
      </c>
      <c r="F16" s="582">
        <v>0</v>
      </c>
      <c r="G16" s="582">
        <v>0</v>
      </c>
      <c r="H16" s="961">
        <v>0</v>
      </c>
      <c r="I16" s="517"/>
      <c r="J16" s="582">
        <v>0</v>
      </c>
      <c r="K16" s="582"/>
      <c r="L16" s="582">
        <v>0</v>
      </c>
      <c r="M16" s="582">
        <v>0</v>
      </c>
      <c r="N16" s="582">
        <v>0</v>
      </c>
      <c r="O16" s="582">
        <v>0</v>
      </c>
      <c r="P16" s="582">
        <v>0</v>
      </c>
    </row>
    <row r="17" spans="1:16">
      <c r="A17" s="531">
        <v>9</v>
      </c>
      <c r="B17" s="517" t="s">
        <v>1631</v>
      </c>
      <c r="C17" s="558">
        <v>127069.00830099999</v>
      </c>
      <c r="D17" s="585">
        <v>76.615167999999997</v>
      </c>
      <c r="E17" s="585">
        <v>0</v>
      </c>
      <c r="F17" s="585">
        <v>99.190404000000001</v>
      </c>
      <c r="G17" s="585">
        <v>718.14376929590003</v>
      </c>
      <c r="H17" s="961">
        <v>21.931232999999999</v>
      </c>
      <c r="I17" s="517"/>
      <c r="J17" s="585">
        <v>893.94934129590001</v>
      </c>
      <c r="K17" s="585"/>
      <c r="L17" s="585">
        <v>130.52793650000001</v>
      </c>
      <c r="M17" s="585">
        <v>0</v>
      </c>
      <c r="N17" s="585">
        <v>-0.59432351185200005</v>
      </c>
      <c r="O17" s="585">
        <v>0</v>
      </c>
      <c r="P17" s="585">
        <v>0</v>
      </c>
    </row>
    <row r="18" spans="1:16">
      <c r="A18" s="531">
        <v>10</v>
      </c>
      <c r="B18" s="517" t="s">
        <v>1692</v>
      </c>
      <c r="C18" s="558">
        <v>578565.95494439802</v>
      </c>
      <c r="D18" s="582">
        <v>37.394525000000002</v>
      </c>
      <c r="E18" s="582">
        <v>39.673605000000002</v>
      </c>
      <c r="F18" s="582">
        <v>137.61598799999999</v>
      </c>
      <c r="G18" s="582">
        <v>2806.783394</v>
      </c>
      <c r="H18" s="961">
        <v>31.592662000000001</v>
      </c>
      <c r="I18" s="517"/>
      <c r="J18" s="582">
        <v>3021.4675120000002</v>
      </c>
      <c r="K18" s="582"/>
      <c r="L18" s="582">
        <v>18.080573999999999</v>
      </c>
      <c r="M18" s="582">
        <v>35.473382000000001</v>
      </c>
      <c r="N18" s="582">
        <v>-4.0882990000000001</v>
      </c>
      <c r="O18" s="582">
        <v>-0.18381700000000001</v>
      </c>
      <c r="P18" s="582">
        <v>0</v>
      </c>
    </row>
    <row r="19" spans="1:16">
      <c r="A19" s="531">
        <v>11</v>
      </c>
      <c r="B19" s="517" t="s">
        <v>1693</v>
      </c>
      <c r="C19" s="558">
        <v>71531.788189108702</v>
      </c>
      <c r="D19" s="585">
        <v>17002.1386158848</v>
      </c>
      <c r="E19" s="585">
        <v>4.9732750000000001</v>
      </c>
      <c r="F19" s="585">
        <v>292.632768</v>
      </c>
      <c r="G19" s="585">
        <v>552.10134200000005</v>
      </c>
      <c r="H19" s="961">
        <v>2.8497400000000002</v>
      </c>
      <c r="I19" s="517"/>
      <c r="J19" s="585">
        <v>17851.846000884801</v>
      </c>
      <c r="K19" s="585"/>
      <c r="L19" s="585">
        <v>0</v>
      </c>
      <c r="M19" s="585">
        <v>9.7245650000000001</v>
      </c>
      <c r="N19" s="585">
        <v>-0.70485675084800004</v>
      </c>
      <c r="O19" s="585">
        <v>0</v>
      </c>
      <c r="P19" s="585">
        <v>0</v>
      </c>
    </row>
    <row r="20" spans="1:16">
      <c r="A20" s="531">
        <v>12</v>
      </c>
      <c r="B20" s="517" t="s">
        <v>1694</v>
      </c>
      <c r="C20" s="558">
        <v>33.22</v>
      </c>
      <c r="D20" s="582">
        <v>0</v>
      </c>
      <c r="E20" s="582">
        <v>0</v>
      </c>
      <c r="F20" s="582">
        <v>0</v>
      </c>
      <c r="G20" s="582">
        <v>0</v>
      </c>
      <c r="H20" s="961">
        <v>0</v>
      </c>
      <c r="I20" s="517"/>
      <c r="J20" s="582">
        <v>0</v>
      </c>
      <c r="K20" s="582"/>
      <c r="L20" s="582">
        <v>0</v>
      </c>
      <c r="M20" s="582">
        <v>0</v>
      </c>
      <c r="N20" s="582">
        <v>0</v>
      </c>
      <c r="O20" s="582">
        <v>0</v>
      </c>
      <c r="P20" s="582">
        <v>0</v>
      </c>
    </row>
    <row r="21" spans="1:16">
      <c r="A21" s="531">
        <v>13</v>
      </c>
      <c r="B21" s="517" t="s">
        <v>1695</v>
      </c>
      <c r="C21" s="558"/>
      <c r="D21" s="517"/>
      <c r="E21" s="517"/>
      <c r="F21" s="517"/>
      <c r="G21" s="517"/>
      <c r="H21" s="517"/>
      <c r="I21" s="517"/>
      <c r="J21" s="517"/>
      <c r="K21" s="517"/>
      <c r="L21" s="517"/>
      <c r="M21" s="517"/>
      <c r="N21" s="517"/>
      <c r="O21" s="517"/>
      <c r="P21" s="517"/>
    </row>
    <row r="24" spans="1:16" ht="170" customHeight="1">
      <c r="B24" s="1112" t="s">
        <v>2072</v>
      </c>
      <c r="C24" s="1112"/>
      <c r="D24" s="1112"/>
    </row>
  </sheetData>
  <mergeCells count="12">
    <mergeCell ref="B24:D24"/>
    <mergeCell ref="R3:R4"/>
    <mergeCell ref="B5:B8"/>
    <mergeCell ref="C5:P5"/>
    <mergeCell ref="D6:P6"/>
    <mergeCell ref="D7:H7"/>
    <mergeCell ref="I7:I8"/>
    <mergeCell ref="J7:J8"/>
    <mergeCell ref="K7:K8"/>
    <mergeCell ref="L7:L8"/>
    <mergeCell ref="M7:M8"/>
    <mergeCell ref="N7:P7"/>
  </mergeCells>
  <hyperlinks>
    <hyperlink ref="R3:R4" location="Index!A1" display="Index" xr:uid="{8A0792CF-23F7-41A0-8B96-C834CA09FDB4}"/>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2A5E9-96BE-4F95-A319-18C5835AB3C7}">
  <dimension ref="A1:J24"/>
  <sheetViews>
    <sheetView workbookViewId="0"/>
  </sheetViews>
  <sheetFormatPr defaultColWidth="8.7265625" defaultRowHeight="14.5"/>
  <cols>
    <col min="1" max="1" width="8.7265625" style="22"/>
    <col min="2" max="2" width="53.26953125" style="22" customWidth="1"/>
    <col min="3" max="3" width="55" style="22" customWidth="1"/>
    <col min="4" max="7" width="27.81640625" style="22" customWidth="1"/>
    <col min="8" max="16384" width="8.7265625" style="22"/>
  </cols>
  <sheetData>
    <row r="1" spans="1:10">
      <c r="A1" s="608" t="s">
        <v>1697</v>
      </c>
    </row>
    <row r="2" spans="1:10">
      <c r="A2" s="609"/>
      <c r="C2" s="609"/>
      <c r="D2" s="609"/>
      <c r="E2" s="609"/>
      <c r="F2" s="609"/>
      <c r="G2" s="609"/>
    </row>
    <row r="3" spans="1:10">
      <c r="A3" s="1117"/>
      <c r="B3" s="1117"/>
      <c r="C3" s="609"/>
      <c r="D3" s="609"/>
      <c r="E3" s="609"/>
      <c r="F3" s="609"/>
      <c r="G3" s="609"/>
    </row>
    <row r="4" spans="1:10">
      <c r="A4" s="628"/>
      <c r="B4" s="602" t="s">
        <v>201</v>
      </c>
      <c r="C4" s="602" t="s">
        <v>202</v>
      </c>
      <c r="D4" s="602" t="s">
        <v>203</v>
      </c>
      <c r="E4" s="602" t="s">
        <v>204</v>
      </c>
      <c r="F4" s="602" t="s">
        <v>205</v>
      </c>
      <c r="G4" s="602" t="s">
        <v>206</v>
      </c>
    </row>
    <row r="5" spans="1:10" ht="23">
      <c r="A5" s="536"/>
      <c r="B5" s="1118" t="s">
        <v>1698</v>
      </c>
      <c r="C5" s="562" t="s">
        <v>1699</v>
      </c>
      <c r="D5" s="562" t="s">
        <v>1565</v>
      </c>
      <c r="E5" s="562" t="s">
        <v>1700</v>
      </c>
      <c r="F5" s="562" t="s">
        <v>1701</v>
      </c>
      <c r="G5" s="562" t="s">
        <v>1702</v>
      </c>
      <c r="J5" s="610" t="s">
        <v>186</v>
      </c>
    </row>
    <row r="6" spans="1:10">
      <c r="A6" s="614"/>
      <c r="B6" s="1118"/>
      <c r="C6" s="629"/>
      <c r="D6" s="629"/>
      <c r="E6" s="629"/>
      <c r="F6" s="629"/>
      <c r="G6" s="629"/>
    </row>
    <row r="7" spans="1:10">
      <c r="A7" s="615">
        <v>1</v>
      </c>
      <c r="B7" s="1119" t="s">
        <v>1703</v>
      </c>
      <c r="C7" s="611" t="s">
        <v>1696</v>
      </c>
      <c r="D7" s="612"/>
      <c r="E7" s="612"/>
      <c r="F7" s="612"/>
      <c r="G7" s="612"/>
    </row>
    <row r="8" spans="1:10">
      <c r="A8" s="615">
        <v>2</v>
      </c>
      <c r="B8" s="1120"/>
      <c r="C8" s="616" t="s">
        <v>915</v>
      </c>
      <c r="D8" s="612"/>
      <c r="E8" s="612"/>
      <c r="F8" s="612"/>
      <c r="G8" s="612"/>
    </row>
    <row r="9" spans="1:10">
      <c r="A9" s="617">
        <v>3</v>
      </c>
      <c r="B9" s="1120"/>
      <c r="C9" s="618" t="s">
        <v>1656</v>
      </c>
      <c r="D9" s="612"/>
      <c r="E9" s="612"/>
      <c r="F9" s="612"/>
      <c r="G9" s="612"/>
    </row>
    <row r="10" spans="1:10">
      <c r="A10" s="619">
        <v>4</v>
      </c>
      <c r="B10" s="1120"/>
      <c r="C10" s="616" t="s">
        <v>917</v>
      </c>
      <c r="D10" s="612"/>
      <c r="E10" s="612"/>
      <c r="F10" s="612"/>
      <c r="G10" s="612"/>
    </row>
    <row r="11" spans="1:10">
      <c r="A11" s="619">
        <v>5</v>
      </c>
      <c r="B11" s="1120"/>
      <c r="C11" s="618" t="s">
        <v>1657</v>
      </c>
      <c r="D11" s="612"/>
      <c r="E11" s="612"/>
      <c r="F11" s="612"/>
      <c r="G11" s="612"/>
    </row>
    <row r="12" spans="1:10">
      <c r="A12" s="620">
        <v>6</v>
      </c>
      <c r="B12" s="1120"/>
      <c r="C12" s="618" t="s">
        <v>1704</v>
      </c>
      <c r="D12" s="612"/>
      <c r="E12" s="612"/>
      <c r="F12" s="612"/>
      <c r="G12" s="612"/>
    </row>
    <row r="13" spans="1:10">
      <c r="A13" s="621">
        <v>7</v>
      </c>
      <c r="B13" s="1121"/>
      <c r="C13" s="616" t="s">
        <v>1705</v>
      </c>
      <c r="D13" s="612"/>
      <c r="E13" s="612"/>
      <c r="F13" s="612"/>
      <c r="G13" s="612"/>
    </row>
    <row r="14" spans="1:10">
      <c r="A14" s="621">
        <v>8</v>
      </c>
      <c r="B14" s="1119" t="s">
        <v>1706</v>
      </c>
      <c r="C14" s="616" t="s">
        <v>1696</v>
      </c>
      <c r="D14" s="622">
        <v>0</v>
      </c>
      <c r="E14" s="612"/>
      <c r="F14" s="612"/>
      <c r="G14" s="612"/>
    </row>
    <row r="15" spans="1:10" ht="149.5">
      <c r="A15" s="623">
        <v>9</v>
      </c>
      <c r="B15" s="1120"/>
      <c r="C15" s="616" t="s">
        <v>915</v>
      </c>
      <c r="D15" s="622">
        <v>65931.123114999995</v>
      </c>
      <c r="E15" s="624" t="s">
        <v>1797</v>
      </c>
      <c r="F15" s="624" t="s">
        <v>1835</v>
      </c>
      <c r="G15" s="612" t="s">
        <v>2073</v>
      </c>
    </row>
    <row r="16" spans="1:10">
      <c r="A16" s="615">
        <v>10</v>
      </c>
      <c r="B16" s="1120"/>
      <c r="C16" s="618" t="s">
        <v>1656</v>
      </c>
      <c r="D16" s="622">
        <v>16290.2059104934</v>
      </c>
      <c r="E16" s="624" t="s">
        <v>1797</v>
      </c>
      <c r="F16" s="624" t="s">
        <v>1835</v>
      </c>
      <c r="G16" s="612"/>
    </row>
    <row r="17" spans="1:7" ht="57.5">
      <c r="A17" s="615">
        <v>11</v>
      </c>
      <c r="B17" s="1120"/>
      <c r="C17" s="616" t="s">
        <v>917</v>
      </c>
      <c r="D17" s="622">
        <v>106087.772337</v>
      </c>
      <c r="E17" s="624" t="s">
        <v>1797</v>
      </c>
      <c r="F17" s="624" t="s">
        <v>1835</v>
      </c>
      <c r="G17" s="612" t="s">
        <v>2074</v>
      </c>
    </row>
    <row r="18" spans="1:7">
      <c r="A18" s="615">
        <v>12</v>
      </c>
      <c r="B18" s="1120"/>
      <c r="C18" s="625" t="s">
        <v>1657</v>
      </c>
      <c r="D18" s="626">
        <v>2958.0815149999999</v>
      </c>
      <c r="E18" s="627" t="s">
        <v>1797</v>
      </c>
      <c r="F18" s="627" t="s">
        <v>1835</v>
      </c>
      <c r="G18" s="613"/>
    </row>
    <row r="19" spans="1:7">
      <c r="A19" s="615">
        <v>13</v>
      </c>
      <c r="B19" s="1120"/>
      <c r="C19" s="618" t="s">
        <v>1704</v>
      </c>
      <c r="D19" s="622">
        <v>0</v>
      </c>
      <c r="E19" s="624"/>
      <c r="F19" s="624"/>
      <c r="G19" s="612"/>
    </row>
    <row r="20" spans="1:7">
      <c r="A20" s="621">
        <v>14</v>
      </c>
      <c r="B20" s="1121"/>
      <c r="C20" s="616" t="s">
        <v>1705</v>
      </c>
      <c r="D20" s="622">
        <v>0</v>
      </c>
      <c r="E20" s="624"/>
      <c r="F20" s="624"/>
      <c r="G20" s="612"/>
    </row>
    <row r="24" spans="1:7" ht="188.5" customHeight="1">
      <c r="B24" s="1122" t="s">
        <v>2075</v>
      </c>
      <c r="C24" s="1122"/>
    </row>
  </sheetData>
  <mergeCells count="5">
    <mergeCell ref="A3:B3"/>
    <mergeCell ref="B5:B6"/>
    <mergeCell ref="B7:B13"/>
    <mergeCell ref="B14:B20"/>
    <mergeCell ref="B24:C24"/>
  </mergeCells>
  <hyperlinks>
    <hyperlink ref="J5" location="Index!A1" display="Index" xr:uid="{7F329C1A-E45E-4512-AAE2-383C09B8F34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C9AA0-5BB3-48A8-8132-4B0542F8491F}">
  <dimension ref="A1:H17"/>
  <sheetViews>
    <sheetView workbookViewId="0"/>
  </sheetViews>
  <sheetFormatPr defaultRowHeight="14.5"/>
  <cols>
    <col min="1" max="1" width="70.26953125" style="22" customWidth="1"/>
    <col min="2" max="2" width="8.7265625" style="22"/>
    <col min="3" max="3" width="11.1796875" style="22" customWidth="1"/>
    <col min="4" max="4" width="14.1796875" style="22" customWidth="1"/>
    <col min="5" max="5" width="14.54296875" style="22" customWidth="1"/>
    <col min="6" max="6" width="13.453125" style="22" customWidth="1"/>
    <col min="7" max="16384" width="8.7265625" style="22"/>
  </cols>
  <sheetData>
    <row r="1" spans="1:8">
      <c r="A1" s="9" t="s">
        <v>236</v>
      </c>
      <c r="B1"/>
      <c r="C1"/>
      <c r="D1"/>
    </row>
    <row r="3" spans="1:8">
      <c r="A3" s="44"/>
      <c r="B3" s="13" t="s">
        <v>201</v>
      </c>
      <c r="C3" s="13" t="s">
        <v>202</v>
      </c>
      <c r="D3" s="13" t="s">
        <v>203</v>
      </c>
      <c r="E3" s="13" t="s">
        <v>204</v>
      </c>
      <c r="F3" s="13" t="s">
        <v>205</v>
      </c>
    </row>
    <row r="4" spans="1:8" ht="14.5" customHeight="1">
      <c r="A4" s="44"/>
      <c r="B4" s="978" t="s">
        <v>237</v>
      </c>
      <c r="C4" s="979" t="s">
        <v>238</v>
      </c>
      <c r="D4" s="979"/>
      <c r="E4" s="979"/>
      <c r="F4" s="979"/>
    </row>
    <row r="5" spans="1:8" ht="24.5">
      <c r="A5" s="45" t="s">
        <v>235</v>
      </c>
      <c r="B5" s="978"/>
      <c r="C5" s="41" t="s">
        <v>239</v>
      </c>
      <c r="D5" s="40" t="s">
        <v>240</v>
      </c>
      <c r="E5" s="41" t="s">
        <v>241</v>
      </c>
      <c r="F5" s="40" t="s">
        <v>242</v>
      </c>
      <c r="H5" s="21" t="s">
        <v>186</v>
      </c>
    </row>
    <row r="6" spans="1:8" ht="23">
      <c r="A6" s="31" t="s">
        <v>243</v>
      </c>
      <c r="B6" s="887">
        <v>1724805.78835054</v>
      </c>
      <c r="C6" s="885">
        <v>1686191.78835054</v>
      </c>
      <c r="D6" s="889"/>
      <c r="E6" s="885">
        <v>8624</v>
      </c>
      <c r="F6" s="890">
        <v>37242</v>
      </c>
    </row>
    <row r="7" spans="1:8" ht="23">
      <c r="A7" s="31" t="s">
        <v>244</v>
      </c>
      <c r="B7" s="885">
        <v>3129</v>
      </c>
      <c r="C7" s="885"/>
      <c r="D7" s="891"/>
      <c r="E7" s="885">
        <v>3129</v>
      </c>
      <c r="F7" s="885">
        <v>3129</v>
      </c>
    </row>
    <row r="8" spans="1:8">
      <c r="A8" s="31" t="s">
        <v>245</v>
      </c>
      <c r="B8" s="885">
        <v>1721676.78835054</v>
      </c>
      <c r="C8" s="885">
        <v>1686191.78835054</v>
      </c>
      <c r="D8" s="891"/>
      <c r="E8" s="885">
        <v>5495</v>
      </c>
      <c r="F8" s="885">
        <v>34113</v>
      </c>
    </row>
    <row r="9" spans="1:8">
      <c r="A9" s="31" t="s">
        <v>246</v>
      </c>
      <c r="B9" s="885">
        <v>202625.6030785183</v>
      </c>
      <c r="C9" s="885">
        <v>199960.12685143008</v>
      </c>
      <c r="D9" s="891"/>
      <c r="E9" s="885">
        <v>2665.4762270882129</v>
      </c>
      <c r="F9" s="892"/>
    </row>
    <row r="10" spans="1:8">
      <c r="A10" s="34" t="s">
        <v>247</v>
      </c>
      <c r="B10" s="885"/>
      <c r="C10" s="885"/>
      <c r="D10" s="891"/>
      <c r="E10" s="885"/>
      <c r="F10" s="892"/>
    </row>
    <row r="11" spans="1:8">
      <c r="A11" s="34" t="s">
        <v>248</v>
      </c>
      <c r="B11" s="885">
        <v>-11438.352152413603</v>
      </c>
      <c r="C11" s="15"/>
      <c r="D11" s="891"/>
      <c r="E11" s="885">
        <v>-2197.5744741488329</v>
      </c>
      <c r="F11" s="892"/>
    </row>
    <row r="12" spans="1:8">
      <c r="A12" s="34" t="s">
        <v>249</v>
      </c>
      <c r="B12" s="885"/>
      <c r="C12" s="885"/>
      <c r="D12" s="891"/>
      <c r="E12" s="885"/>
      <c r="F12" s="892"/>
    </row>
    <row r="13" spans="1:8">
      <c r="A13" s="34" t="s">
        <v>250</v>
      </c>
      <c r="B13" s="885"/>
      <c r="C13" s="885"/>
      <c r="D13" s="891"/>
      <c r="E13" s="885"/>
      <c r="F13" s="892"/>
    </row>
    <row r="14" spans="1:8">
      <c r="A14" s="34" t="s">
        <v>251</v>
      </c>
      <c r="B14" s="885"/>
      <c r="C14" s="885"/>
      <c r="D14" s="891"/>
      <c r="E14" s="885"/>
      <c r="F14" s="892"/>
    </row>
    <row r="15" spans="1:8">
      <c r="A15" s="34" t="s">
        <v>252</v>
      </c>
      <c r="B15" s="885"/>
      <c r="C15" s="885"/>
      <c r="D15" s="891"/>
      <c r="E15" s="885"/>
      <c r="F15" s="892"/>
    </row>
    <row r="16" spans="1:8">
      <c r="A16" s="42" t="s">
        <v>253</v>
      </c>
      <c r="B16" s="886">
        <v>6508.1607011759188</v>
      </c>
      <c r="C16" s="886">
        <v>-9240.7776782647707</v>
      </c>
      <c r="D16" s="893"/>
      <c r="E16" s="886">
        <v>2385.1607011757624</v>
      </c>
      <c r="F16" s="894"/>
    </row>
    <row r="17" spans="1:6">
      <c r="A17" s="43" t="s">
        <v>254</v>
      </c>
      <c r="B17" s="888">
        <v>1919372.1999778205</v>
      </c>
      <c r="C17" s="888">
        <v>1876911.1375237054</v>
      </c>
      <c r="D17" s="895"/>
      <c r="E17" s="888">
        <v>8348.0624541151428</v>
      </c>
      <c r="F17" s="888">
        <v>34113</v>
      </c>
    </row>
  </sheetData>
  <mergeCells count="2">
    <mergeCell ref="B4:B5"/>
    <mergeCell ref="C4:F4"/>
  </mergeCells>
  <hyperlinks>
    <hyperlink ref="H5" location="Index!A1" display="Index" xr:uid="{70637A09-6F35-4C41-BD65-46D3F860AFE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4C39-BC2F-4E31-9ED9-56642245BFA9}">
  <dimension ref="A1:F7"/>
  <sheetViews>
    <sheetView workbookViewId="0"/>
  </sheetViews>
  <sheetFormatPr defaultColWidth="8.7265625" defaultRowHeight="14.5"/>
  <cols>
    <col min="1" max="1" width="17.1796875" style="22" customWidth="1"/>
    <col min="2" max="2" width="12.1796875" style="22" customWidth="1"/>
    <col min="3" max="3" width="58.453125" style="22" customWidth="1"/>
    <col min="4" max="4" width="37.81640625" style="22" customWidth="1"/>
    <col min="5" max="16384" width="8.7265625" style="22"/>
  </cols>
  <sheetData>
    <row r="1" spans="1:6">
      <c r="A1" s="52" t="s">
        <v>256</v>
      </c>
    </row>
    <row r="3" spans="1:6">
      <c r="A3" s="980" t="s">
        <v>161</v>
      </c>
      <c r="B3" s="981" t="s">
        <v>162</v>
      </c>
      <c r="C3" s="980" t="s">
        <v>185</v>
      </c>
      <c r="D3" s="980" t="s">
        <v>184</v>
      </c>
      <c r="F3" s="967" t="s">
        <v>186</v>
      </c>
    </row>
    <row r="4" spans="1:6">
      <c r="A4" s="980"/>
      <c r="B4" s="981"/>
      <c r="C4" s="980"/>
      <c r="D4" s="980"/>
      <c r="F4" s="967"/>
    </row>
    <row r="5" spans="1:6">
      <c r="A5" s="46" t="s">
        <v>257</v>
      </c>
      <c r="B5" s="47" t="s">
        <v>164</v>
      </c>
      <c r="C5" s="46" t="s">
        <v>258</v>
      </c>
      <c r="D5" s="48" t="s">
        <v>1973</v>
      </c>
    </row>
    <row r="6" spans="1:6" ht="34.5">
      <c r="A6" s="49" t="s">
        <v>259</v>
      </c>
      <c r="B6" s="50" t="s">
        <v>190</v>
      </c>
      <c r="C6" s="49" t="s">
        <v>260</v>
      </c>
      <c r="D6" s="46" t="s">
        <v>1974</v>
      </c>
    </row>
    <row r="7" spans="1:6">
      <c r="D7" s="51"/>
    </row>
  </sheetData>
  <mergeCells count="5">
    <mergeCell ref="A3:A4"/>
    <mergeCell ref="B3:B4"/>
    <mergeCell ref="C3:C4"/>
    <mergeCell ref="D3:D4"/>
    <mergeCell ref="F3:F4"/>
  </mergeCells>
  <hyperlinks>
    <hyperlink ref="F3" location="Index!A1" display="Index" xr:uid="{AE67E04E-C2D9-491D-B6CE-CED1ABA1B9E6}"/>
  </hyperlinks>
  <pageMargins left="0.7" right="0.7" top="0.75" bottom="0.75" header="0.3" footer="0.3"/>
</worksheet>
</file>

<file path=docMetadata/LabelInfo.xml><?xml version="1.0" encoding="utf-8"?>
<clbl:labelList xmlns:clbl="http://schemas.microsoft.com/office/2020/mipLabelMetadata">
  <clbl:label id="{a355b245-b050-4acd-9089-aafe22475fc8}" enabled="1" method="Standard" siteId="{8a1f1d0a-876f-4ed5-8a0c-89d517bd788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79</vt:i4>
      </vt:variant>
    </vt:vector>
  </HeadingPairs>
  <TitlesOfParts>
    <vt:vector size="79" baseType="lpstr">
      <vt:lpstr>Index</vt:lpstr>
      <vt:lpstr>EU OVA</vt:lpstr>
      <vt:lpstr>EU OVB</vt:lpstr>
      <vt:lpstr>EU CCyB1</vt:lpstr>
      <vt:lpstr>EU CCyB2</vt:lpstr>
      <vt:lpstr>EU LI3</vt:lpstr>
      <vt:lpstr>EU LI1</vt:lpstr>
      <vt:lpstr>EU LI2</vt:lpstr>
      <vt:lpstr>EU LIA</vt:lpstr>
      <vt:lpstr>EU LIB</vt:lpstr>
      <vt:lpstr>EU OV1</vt:lpstr>
      <vt:lpstr>EU INS1</vt:lpstr>
      <vt:lpstr>EU CCA</vt:lpstr>
      <vt:lpstr>EU CC1</vt:lpstr>
      <vt:lpstr>EU CC2</vt:lpstr>
      <vt:lpstr>EU OVC</vt:lpstr>
      <vt:lpstr>EU KM1</vt:lpstr>
      <vt:lpstr>EU LR1</vt:lpstr>
      <vt:lpstr>EU LR2</vt:lpstr>
      <vt:lpstr>EU LR3</vt:lpstr>
      <vt:lpstr>EU LRA</vt:lpstr>
      <vt:lpstr>EU KM2</vt:lpstr>
      <vt:lpstr>EU TLAC1</vt:lpstr>
      <vt:lpstr>EU TLAC3b</vt:lpstr>
      <vt:lpstr>EU CRA</vt:lpstr>
      <vt:lpstr>EU CRB</vt:lpstr>
      <vt:lpstr>EU CR4</vt:lpstr>
      <vt:lpstr>EU CR5</vt:lpstr>
      <vt:lpstr>EU CRD</vt:lpstr>
      <vt:lpstr>EU CR1-A</vt:lpstr>
      <vt:lpstr>EU CQ5</vt:lpstr>
      <vt:lpstr>EU CQ4</vt:lpstr>
      <vt:lpstr>EU CR10</vt:lpstr>
      <vt:lpstr>EU CQ7</vt:lpstr>
      <vt:lpstr>EU CR3</vt:lpstr>
      <vt:lpstr>EU CRC</vt:lpstr>
      <vt:lpstr>EU CR1</vt:lpstr>
      <vt:lpstr>EU CQ3</vt:lpstr>
      <vt:lpstr>EU CQ1</vt:lpstr>
      <vt:lpstr>EU CR2</vt:lpstr>
      <vt:lpstr>EU CCRA</vt:lpstr>
      <vt:lpstr>EU CCR1</vt:lpstr>
      <vt:lpstr>EU CCR3</vt:lpstr>
      <vt:lpstr>EU CCR5</vt:lpstr>
      <vt:lpstr>EU CCR6</vt:lpstr>
      <vt:lpstr>EU CCR8</vt:lpstr>
      <vt:lpstr>EU CVAA</vt:lpstr>
      <vt:lpstr>EU CVA1</vt:lpstr>
      <vt:lpstr>EU MR1</vt:lpstr>
      <vt:lpstr>EU MRA</vt:lpstr>
      <vt:lpstr>EU IRRBB1</vt:lpstr>
      <vt:lpstr>EU IRRBBA</vt:lpstr>
      <vt:lpstr>EU LIQA</vt:lpstr>
      <vt:lpstr>EU LIQ1</vt:lpstr>
      <vt:lpstr>EU LIQB</vt:lpstr>
      <vt:lpstr>EU AE1</vt:lpstr>
      <vt:lpstr>EU AE2</vt:lpstr>
      <vt:lpstr>EU AE3</vt:lpstr>
      <vt:lpstr>EU AE4</vt:lpstr>
      <vt:lpstr>EU LIQ2</vt:lpstr>
      <vt:lpstr>EU ORA</vt:lpstr>
      <vt:lpstr>EU OR1</vt:lpstr>
      <vt:lpstr>EU OR2</vt:lpstr>
      <vt:lpstr>EU OR3</vt:lpstr>
      <vt:lpstr>REMA</vt:lpstr>
      <vt:lpstr>REM1</vt:lpstr>
      <vt:lpstr>REM2</vt:lpstr>
      <vt:lpstr>REM3</vt:lpstr>
      <vt:lpstr>REM4</vt:lpstr>
      <vt:lpstr>REM5</vt:lpstr>
      <vt:lpstr>ESGA</vt:lpstr>
      <vt:lpstr>ESGB</vt:lpstr>
      <vt:lpstr>ESGC</vt:lpstr>
      <vt:lpstr>ESG1</vt:lpstr>
      <vt:lpstr>ESG2</vt:lpstr>
      <vt:lpstr>ESG3</vt:lpstr>
      <vt:lpstr>ESG4</vt:lpstr>
      <vt:lpstr>ESG5</vt:lpstr>
      <vt:lpstr>ESG10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Einar Örn Gíslason</dc:creator>
  <cp:lastModifiedBy>Einar Örn Gíslason</cp:lastModifiedBy>
  <dcterms:created xsi:type="dcterms:W3CDTF">2015-06-05T18:17:20Z</dcterms:created>
  <dcterms:modified xsi:type="dcterms:W3CDTF">2026-02-12T12:24:15Z</dcterms:modified>
</cp:coreProperties>
</file>